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660"/>
  </bookViews>
  <sheets>
    <sheet name="Cover" sheetId="11" r:id="rId1"/>
    <sheet name="Ethnicity" sheetId="2" r:id="rId2"/>
    <sheet name="DHB" sheetId="3" r:id="rId3"/>
    <sheet name="Age Group" sheetId="6" r:id="rId4"/>
    <sheet name="Ethnicity &amp; DHB" sheetId="8" r:id="rId5"/>
    <sheet name="Ethnicity &amp; Age Group" sheetId="9" r:id="rId6"/>
    <sheet name="DHB &amp; Age Group" sheetId="10" r:id="rId7"/>
    <sheet name="data" sheetId="1" state="hidden" r:id="rId8"/>
    <sheet name="settings" sheetId="12" state="hidden" r:id="rId9"/>
  </sheets>
  <definedNames>
    <definedName name="data___v1.00" localSheetId="7">data!$A$1:$K$721</definedName>
  </definedNames>
  <calcPr calcId="152511"/>
  <pivotCaches>
    <pivotCache cacheId="248" r:id="rId10"/>
  </pivotCaches>
</workbook>
</file>

<file path=xl/calcChain.xml><?xml version="1.0" encoding="utf-8"?>
<calcChain xmlns="http://schemas.openxmlformats.org/spreadsheetml/2006/main">
  <c r="A3" i="12" l="1"/>
  <c r="B3" i="10" l="1"/>
  <c r="B3" i="9"/>
  <c r="B3" i="8"/>
  <c r="B3" i="6"/>
  <c r="B3" i="3"/>
  <c r="B3" i="2"/>
  <c r="K8" i="10"/>
  <c r="L8" i="10"/>
  <c r="K9" i="10"/>
  <c r="L9" i="10"/>
  <c r="K10" i="10"/>
  <c r="L10" i="10"/>
  <c r="K11" i="10"/>
  <c r="L11" i="10"/>
  <c r="K12" i="10"/>
  <c r="L12" i="10"/>
  <c r="K13" i="10"/>
  <c r="L13" i="10"/>
  <c r="K14" i="10"/>
  <c r="L14" i="10"/>
  <c r="K15" i="10"/>
  <c r="L15" i="10"/>
  <c r="K16" i="10"/>
  <c r="L16" i="10"/>
  <c r="K17" i="10"/>
  <c r="L17" i="10"/>
  <c r="K18" i="10"/>
  <c r="L18" i="10"/>
  <c r="K19" i="10"/>
  <c r="L19" i="10"/>
  <c r="K20" i="10"/>
  <c r="L20" i="10"/>
  <c r="K21" i="10"/>
  <c r="L21" i="10"/>
  <c r="K22" i="10"/>
  <c r="L22" i="10"/>
  <c r="K23" i="10"/>
  <c r="L23" i="10"/>
  <c r="K24" i="10"/>
  <c r="L24" i="10"/>
  <c r="K25" i="10"/>
  <c r="L25" i="10"/>
  <c r="K26" i="10"/>
  <c r="L26" i="10"/>
  <c r="K27" i="10"/>
  <c r="L27" i="10"/>
  <c r="K28" i="10"/>
  <c r="L28" i="10"/>
  <c r="K29" i="10"/>
  <c r="L29" i="10"/>
  <c r="K30" i="10"/>
  <c r="L30" i="10"/>
  <c r="K31" i="10"/>
  <c r="L31" i="10"/>
  <c r="K32" i="10"/>
  <c r="L32" i="10"/>
  <c r="K33" i="10"/>
  <c r="L33" i="10"/>
  <c r="K34" i="10"/>
  <c r="L34" i="10"/>
  <c r="K35" i="10"/>
  <c r="L35" i="10"/>
  <c r="K36" i="10"/>
  <c r="L36" i="10"/>
  <c r="K37" i="10"/>
  <c r="L37" i="10"/>
  <c r="K38" i="10"/>
  <c r="L38" i="10"/>
  <c r="K39" i="10"/>
  <c r="L39" i="10"/>
  <c r="K40" i="10"/>
  <c r="L40" i="10"/>
  <c r="K41" i="10"/>
  <c r="L41" i="10"/>
  <c r="K42" i="10"/>
  <c r="L42" i="10"/>
  <c r="K43" i="10"/>
  <c r="L43" i="10"/>
  <c r="K44" i="10"/>
  <c r="L44" i="10"/>
  <c r="K45" i="10"/>
  <c r="L45" i="10"/>
  <c r="K46" i="10"/>
  <c r="L46" i="10"/>
  <c r="K47" i="10"/>
  <c r="L47" i="10"/>
  <c r="K48" i="10"/>
  <c r="L48" i="10"/>
  <c r="K49" i="10"/>
  <c r="L49" i="10"/>
  <c r="K50" i="10"/>
  <c r="L50" i="10"/>
  <c r="K51" i="10"/>
  <c r="L51" i="10"/>
  <c r="K52" i="10"/>
  <c r="L52" i="10"/>
  <c r="K53" i="10"/>
  <c r="L53" i="10"/>
  <c r="K54" i="10"/>
  <c r="L54" i="10"/>
  <c r="K55" i="10"/>
  <c r="L55" i="10"/>
  <c r="K56" i="10"/>
  <c r="L56" i="10"/>
  <c r="K57" i="10"/>
  <c r="L57" i="10"/>
  <c r="K58" i="10"/>
  <c r="L58" i="10"/>
  <c r="K59" i="10"/>
  <c r="L59" i="10"/>
  <c r="K60" i="10"/>
  <c r="L60" i="10"/>
  <c r="K61" i="10"/>
  <c r="L61" i="10"/>
  <c r="K62" i="10"/>
  <c r="L62" i="10"/>
  <c r="K63" i="10"/>
  <c r="L63" i="10"/>
  <c r="K64" i="10"/>
  <c r="L64" i="10"/>
  <c r="K65" i="10"/>
  <c r="L65" i="10"/>
  <c r="K66" i="10"/>
  <c r="L66" i="10"/>
  <c r="K67" i="10"/>
  <c r="L67" i="10"/>
  <c r="K68" i="10"/>
  <c r="L68" i="10"/>
  <c r="K69" i="10"/>
  <c r="L69" i="10"/>
  <c r="K70" i="10"/>
  <c r="L70" i="10"/>
  <c r="K71" i="10"/>
  <c r="L71" i="10"/>
  <c r="K72" i="10"/>
  <c r="L72" i="10"/>
  <c r="K73" i="10"/>
  <c r="L73" i="10"/>
  <c r="K74" i="10"/>
  <c r="L74" i="10"/>
  <c r="K75" i="10"/>
  <c r="L75" i="10"/>
  <c r="K76" i="10"/>
  <c r="L76" i="10"/>
  <c r="K77" i="10"/>
  <c r="L77" i="10"/>
  <c r="K78" i="10"/>
  <c r="L78" i="10"/>
  <c r="K79" i="10"/>
  <c r="L79" i="10"/>
  <c r="K80" i="10"/>
  <c r="L80" i="10"/>
  <c r="K81" i="10"/>
  <c r="L81" i="10"/>
  <c r="K82" i="10"/>
  <c r="L82" i="10"/>
  <c r="K83" i="10"/>
  <c r="L83" i="10"/>
  <c r="K84" i="10"/>
  <c r="L84" i="10"/>
  <c r="K85" i="10"/>
  <c r="L85" i="10"/>
  <c r="K86" i="10"/>
  <c r="L86" i="10"/>
  <c r="K87" i="10"/>
  <c r="L87" i="10"/>
  <c r="K88" i="10"/>
  <c r="L88" i="10"/>
  <c r="K89" i="10"/>
  <c r="L89" i="10"/>
  <c r="K90" i="10"/>
  <c r="L90" i="10"/>
  <c r="K91" i="10"/>
  <c r="L91" i="10"/>
  <c r="K92" i="10"/>
  <c r="L92" i="10"/>
  <c r="K93" i="10"/>
  <c r="L93" i="10"/>
  <c r="K94" i="10"/>
  <c r="L94" i="10"/>
  <c r="K95" i="10"/>
  <c r="L95" i="10"/>
  <c r="K96" i="10"/>
  <c r="L96" i="10"/>
  <c r="K97" i="10"/>
  <c r="L97" i="10"/>
  <c r="K98" i="10"/>
  <c r="L98" i="10"/>
  <c r="K99" i="10"/>
  <c r="L99" i="10"/>
  <c r="K100" i="10"/>
  <c r="L100" i="10"/>
  <c r="K101" i="10"/>
  <c r="L101" i="10"/>
  <c r="K102" i="10"/>
  <c r="L102" i="10"/>
  <c r="K103" i="10"/>
  <c r="L103" i="10"/>
  <c r="K104" i="10"/>
  <c r="L104" i="10"/>
  <c r="K105" i="10"/>
  <c r="L105" i="10"/>
  <c r="K106" i="10"/>
  <c r="L106" i="10"/>
  <c r="K107" i="10"/>
  <c r="L107" i="10"/>
  <c r="K108" i="10"/>
  <c r="L108" i="10"/>
  <c r="K109" i="10"/>
  <c r="L109" i="10"/>
  <c r="K110" i="10"/>
  <c r="L110" i="10"/>
  <c r="K111" i="10"/>
  <c r="L111" i="10"/>
  <c r="K112" i="10"/>
  <c r="L112" i="10"/>
  <c r="K113" i="10"/>
  <c r="L113" i="10"/>
  <c r="K114" i="10"/>
  <c r="L114" i="10"/>
  <c r="K115" i="10"/>
  <c r="L115" i="10"/>
  <c r="K116" i="10"/>
  <c r="L116" i="10"/>
  <c r="K117" i="10"/>
  <c r="L117" i="10"/>
  <c r="K118" i="10"/>
  <c r="L118" i="10"/>
  <c r="K119" i="10"/>
  <c r="L119" i="10"/>
  <c r="K120" i="10"/>
  <c r="L120" i="10"/>
  <c r="K121" i="10"/>
  <c r="L121" i="10"/>
  <c r="K122" i="10"/>
  <c r="L122" i="10"/>
  <c r="K123" i="10"/>
  <c r="L123" i="10"/>
  <c r="K124" i="10"/>
  <c r="L124" i="10"/>
  <c r="K125" i="10"/>
  <c r="L125" i="10"/>
  <c r="K126" i="10"/>
  <c r="L126" i="10"/>
  <c r="K127" i="10"/>
  <c r="L127" i="10"/>
  <c r="K128" i="10"/>
  <c r="L128" i="10"/>
  <c r="K129" i="10"/>
  <c r="L129" i="10"/>
  <c r="K130" i="10"/>
  <c r="L130" i="10"/>
  <c r="K131" i="10"/>
  <c r="L131" i="10"/>
  <c r="K132" i="10"/>
  <c r="L132" i="10"/>
  <c r="K133" i="10"/>
  <c r="L133" i="10"/>
  <c r="K134" i="10"/>
  <c r="L134" i="10"/>
  <c r="K135" i="10"/>
  <c r="L135" i="10"/>
  <c r="K136" i="10"/>
  <c r="L136" i="10"/>
  <c r="K137" i="10"/>
  <c r="L137" i="10"/>
  <c r="K138" i="10"/>
  <c r="L138" i="10"/>
  <c r="K139" i="10"/>
  <c r="L139" i="10"/>
  <c r="K140" i="10"/>
  <c r="L140" i="10"/>
  <c r="K141" i="10"/>
  <c r="L141" i="10"/>
  <c r="K142" i="10"/>
  <c r="L142" i="10"/>
  <c r="K143" i="10"/>
  <c r="L143" i="10"/>
  <c r="K144" i="10"/>
  <c r="L144" i="10"/>
  <c r="K145" i="10"/>
  <c r="L145" i="10"/>
  <c r="K146" i="10"/>
  <c r="L146" i="10"/>
  <c r="K147" i="10"/>
  <c r="L147" i="10"/>
  <c r="K148" i="10"/>
  <c r="L148" i="10"/>
  <c r="K149" i="10"/>
  <c r="L149" i="10"/>
  <c r="K150" i="10"/>
  <c r="L150" i="10"/>
  <c r="K151" i="10"/>
  <c r="L151" i="10"/>
  <c r="K152" i="10"/>
  <c r="L152" i="10"/>
  <c r="K153" i="10"/>
  <c r="L153" i="10"/>
  <c r="K154" i="10"/>
  <c r="L154" i="10"/>
  <c r="K155" i="10"/>
  <c r="L155" i="10"/>
  <c r="K156" i="10"/>
  <c r="L156" i="10"/>
  <c r="K157" i="10"/>
  <c r="L157" i="10"/>
  <c r="K158" i="10"/>
  <c r="L158" i="10"/>
  <c r="K159" i="10"/>
  <c r="L159" i="10"/>
  <c r="K160" i="10"/>
  <c r="L160" i="10"/>
  <c r="K161" i="10"/>
  <c r="L161" i="10"/>
  <c r="K162" i="10"/>
  <c r="L162" i="10"/>
  <c r="K163" i="10"/>
  <c r="L163" i="10"/>
  <c r="K164" i="10"/>
  <c r="L164" i="10"/>
  <c r="K165" i="10"/>
  <c r="L165" i="10"/>
  <c r="K166" i="10"/>
  <c r="L166" i="10"/>
  <c r="K167" i="10"/>
  <c r="L167" i="10"/>
  <c r="K168" i="10"/>
  <c r="L168" i="10"/>
  <c r="K169" i="10"/>
  <c r="L169" i="10"/>
  <c r="K170" i="10"/>
  <c r="L170" i="10"/>
  <c r="K171" i="10"/>
  <c r="L171" i="10"/>
  <c r="K172" i="10"/>
  <c r="L172" i="10"/>
  <c r="K173" i="10"/>
  <c r="L173" i="10"/>
  <c r="K174" i="10"/>
  <c r="L174" i="10"/>
  <c r="K175" i="10"/>
  <c r="L175" i="10"/>
  <c r="K176" i="10"/>
  <c r="L176" i="10"/>
  <c r="K177" i="10"/>
  <c r="L177" i="10"/>
  <c r="K178" i="10"/>
  <c r="L178" i="10"/>
  <c r="K179" i="10"/>
  <c r="L179" i="10"/>
  <c r="K180" i="10"/>
  <c r="L180" i="10"/>
  <c r="K181" i="10"/>
  <c r="L181" i="10"/>
  <c r="K182" i="10"/>
  <c r="L182" i="10"/>
  <c r="K183" i="10"/>
  <c r="L183" i="10"/>
  <c r="K184" i="10"/>
  <c r="L184" i="10"/>
  <c r="K185" i="10"/>
  <c r="L185" i="10"/>
  <c r="K186" i="10"/>
  <c r="L186" i="10"/>
  <c r="K187" i="10"/>
  <c r="L187" i="10"/>
  <c r="K188" i="10"/>
  <c r="L188" i="10"/>
  <c r="K189" i="10"/>
  <c r="L189" i="10"/>
  <c r="K190" i="10"/>
  <c r="L190" i="10"/>
  <c r="K191" i="10"/>
  <c r="L191" i="10"/>
  <c r="K192" i="10"/>
  <c r="L192" i="10"/>
  <c r="K193" i="10"/>
  <c r="L193" i="10"/>
  <c r="K194" i="10"/>
  <c r="L194" i="10"/>
  <c r="K195" i="10"/>
  <c r="L195" i="10"/>
  <c r="K196" i="10"/>
  <c r="L196" i="10"/>
  <c r="K197" i="10"/>
  <c r="L197" i="10"/>
  <c r="K198" i="10"/>
  <c r="L198" i="10"/>
  <c r="K199" i="10"/>
  <c r="L199" i="10"/>
  <c r="K200" i="10"/>
  <c r="L200" i="10"/>
  <c r="K201" i="10"/>
  <c r="L201" i="10"/>
  <c r="K202" i="10"/>
  <c r="L202" i="10"/>
  <c r="K203" i="10"/>
  <c r="L203" i="10"/>
  <c r="K204" i="10"/>
  <c r="L204" i="10"/>
  <c r="K205" i="10"/>
  <c r="L205" i="10"/>
  <c r="K206" i="10"/>
  <c r="L206" i="10"/>
  <c r="K207" i="10"/>
  <c r="L207" i="10"/>
  <c r="K7" i="10"/>
  <c r="L7" i="10"/>
  <c r="K8" i="9"/>
  <c r="L8" i="9"/>
  <c r="K9" i="9"/>
  <c r="L9" i="9"/>
  <c r="K10" i="9"/>
  <c r="L10" i="9"/>
  <c r="K11" i="9"/>
  <c r="L11" i="9"/>
  <c r="K12" i="9"/>
  <c r="L12" i="9"/>
  <c r="K13" i="9"/>
  <c r="L13" i="9"/>
  <c r="K14" i="9"/>
  <c r="L14" i="9"/>
  <c r="K15" i="9"/>
  <c r="L15" i="9"/>
  <c r="K16" i="9"/>
  <c r="L16" i="9"/>
  <c r="K17" i="9"/>
  <c r="L17" i="9"/>
  <c r="K18" i="9"/>
  <c r="L18" i="9"/>
  <c r="K19" i="9"/>
  <c r="L19" i="9"/>
  <c r="K20" i="9"/>
  <c r="L20" i="9"/>
  <c r="K21" i="9"/>
  <c r="L21" i="9"/>
  <c r="K22" i="9"/>
  <c r="L22" i="9"/>
  <c r="K23" i="9"/>
  <c r="L23" i="9"/>
  <c r="K24" i="9"/>
  <c r="L24" i="9"/>
  <c r="K25" i="9"/>
  <c r="L25" i="9"/>
  <c r="K26" i="9"/>
  <c r="L26" i="9"/>
  <c r="K27" i="9"/>
  <c r="L27" i="9"/>
  <c r="K28" i="9"/>
  <c r="L28" i="9"/>
  <c r="K29" i="9"/>
  <c r="L29" i="9"/>
  <c r="K30" i="9"/>
  <c r="L30" i="9"/>
  <c r="K31" i="9"/>
  <c r="L31" i="9"/>
  <c r="K32" i="9"/>
  <c r="L32" i="9"/>
  <c r="K33" i="9"/>
  <c r="L33" i="9"/>
  <c r="K34" i="9"/>
  <c r="L34" i="9"/>
  <c r="K35" i="9"/>
  <c r="L35" i="9"/>
  <c r="K36" i="9"/>
  <c r="L36" i="9"/>
  <c r="K37" i="9"/>
  <c r="L37" i="9"/>
  <c r="K38" i="9"/>
  <c r="L38" i="9"/>
  <c r="K39" i="9"/>
  <c r="L39" i="9"/>
  <c r="K40" i="9"/>
  <c r="L40" i="9"/>
  <c r="K41" i="9"/>
  <c r="L41" i="9"/>
  <c r="K42" i="9"/>
  <c r="L42" i="9"/>
  <c r="K43" i="9"/>
  <c r="L43" i="9"/>
  <c r="K44" i="9"/>
  <c r="L44" i="9"/>
  <c r="K45" i="9"/>
  <c r="L45" i="9"/>
  <c r="K46" i="9"/>
  <c r="L46" i="9"/>
  <c r="K47" i="9"/>
  <c r="L47" i="9"/>
  <c r="K7" i="9"/>
  <c r="L7" i="9"/>
  <c r="K8" i="8"/>
  <c r="L8" i="8"/>
  <c r="K9" i="8"/>
  <c r="L9" i="8"/>
  <c r="K10" i="8"/>
  <c r="L10" i="8"/>
  <c r="K11" i="8"/>
  <c r="L11" i="8"/>
  <c r="K12" i="8"/>
  <c r="L12" i="8"/>
  <c r="K13" i="8"/>
  <c r="L13" i="8"/>
  <c r="K14" i="8"/>
  <c r="L14" i="8"/>
  <c r="K15" i="8"/>
  <c r="L15" i="8"/>
  <c r="K16" i="8"/>
  <c r="L16" i="8"/>
  <c r="K17" i="8"/>
  <c r="L17" i="8"/>
  <c r="K18" i="8"/>
  <c r="L18" i="8"/>
  <c r="K19" i="8"/>
  <c r="L19" i="8"/>
  <c r="K20" i="8"/>
  <c r="L20" i="8"/>
  <c r="K21" i="8"/>
  <c r="L21" i="8"/>
  <c r="K22" i="8"/>
  <c r="L22" i="8"/>
  <c r="K23" i="8"/>
  <c r="L23" i="8"/>
  <c r="K24" i="8"/>
  <c r="L24" i="8"/>
  <c r="K25" i="8"/>
  <c r="L25" i="8"/>
  <c r="K26" i="8"/>
  <c r="L26" i="8"/>
  <c r="K27" i="8"/>
  <c r="L27" i="8"/>
  <c r="K28" i="8"/>
  <c r="L28" i="8"/>
  <c r="K29" i="8"/>
  <c r="L29" i="8"/>
  <c r="K30" i="8"/>
  <c r="L30" i="8"/>
  <c r="K31" i="8"/>
  <c r="L31" i="8"/>
  <c r="K32" i="8"/>
  <c r="L32" i="8"/>
  <c r="K33" i="8"/>
  <c r="L33" i="8"/>
  <c r="K34" i="8"/>
  <c r="L34" i="8"/>
  <c r="K35" i="8"/>
  <c r="L35" i="8"/>
  <c r="K36" i="8"/>
  <c r="L36" i="8"/>
  <c r="K37" i="8"/>
  <c r="L37" i="8"/>
  <c r="K38" i="8"/>
  <c r="L38" i="8"/>
  <c r="K39" i="8"/>
  <c r="L39" i="8"/>
  <c r="K40" i="8"/>
  <c r="L40" i="8"/>
  <c r="K41" i="8"/>
  <c r="L41" i="8"/>
  <c r="K42" i="8"/>
  <c r="L42" i="8"/>
  <c r="K43" i="8"/>
  <c r="L43" i="8"/>
  <c r="K44" i="8"/>
  <c r="L44" i="8"/>
  <c r="K45" i="8"/>
  <c r="L45" i="8"/>
  <c r="K46" i="8"/>
  <c r="L46" i="8"/>
  <c r="K47" i="8"/>
  <c r="L47" i="8"/>
  <c r="K48" i="8"/>
  <c r="L48" i="8"/>
  <c r="K49" i="8"/>
  <c r="L49" i="8"/>
  <c r="K50" i="8"/>
  <c r="L50" i="8"/>
  <c r="K51" i="8"/>
  <c r="L51" i="8"/>
  <c r="K52" i="8"/>
  <c r="L52" i="8"/>
  <c r="K53" i="8"/>
  <c r="L53" i="8"/>
  <c r="K54" i="8"/>
  <c r="L54" i="8"/>
  <c r="K55" i="8"/>
  <c r="L55" i="8"/>
  <c r="K56" i="8"/>
  <c r="L56" i="8"/>
  <c r="K57" i="8"/>
  <c r="L57" i="8"/>
  <c r="K58" i="8"/>
  <c r="L58" i="8"/>
  <c r="K59" i="8"/>
  <c r="L59" i="8"/>
  <c r="K60" i="8"/>
  <c r="L60" i="8"/>
  <c r="K61" i="8"/>
  <c r="L61" i="8"/>
  <c r="K62" i="8"/>
  <c r="L62" i="8"/>
  <c r="K63" i="8"/>
  <c r="L63" i="8"/>
  <c r="K64" i="8"/>
  <c r="L64" i="8"/>
  <c r="K65" i="8"/>
  <c r="L65" i="8"/>
  <c r="K66" i="8"/>
  <c r="L66" i="8"/>
  <c r="K67" i="8"/>
  <c r="L67" i="8"/>
  <c r="K68" i="8"/>
  <c r="L68" i="8"/>
  <c r="K69" i="8"/>
  <c r="L69" i="8"/>
  <c r="K70" i="8"/>
  <c r="L70" i="8"/>
  <c r="K71" i="8"/>
  <c r="L71" i="8"/>
  <c r="K72" i="8"/>
  <c r="L72" i="8"/>
  <c r="K73" i="8"/>
  <c r="L73" i="8"/>
  <c r="K74" i="8"/>
  <c r="L74" i="8"/>
  <c r="K75" i="8"/>
  <c r="L75" i="8"/>
  <c r="K76" i="8"/>
  <c r="L76" i="8"/>
  <c r="K77" i="8"/>
  <c r="L77" i="8"/>
  <c r="K78" i="8"/>
  <c r="L78" i="8"/>
  <c r="K79" i="8"/>
  <c r="L79" i="8"/>
  <c r="K80" i="8"/>
  <c r="L80" i="8"/>
  <c r="K81" i="8"/>
  <c r="L81" i="8"/>
  <c r="K82" i="8"/>
  <c r="L82" i="8"/>
  <c r="K83" i="8"/>
  <c r="L83" i="8"/>
  <c r="K84" i="8"/>
  <c r="L84" i="8"/>
  <c r="K85" i="8"/>
  <c r="L85" i="8"/>
  <c r="K86" i="8"/>
  <c r="L86" i="8"/>
  <c r="K87" i="8"/>
  <c r="L87" i="8"/>
  <c r="K88" i="8"/>
  <c r="L88" i="8"/>
  <c r="K89" i="8"/>
  <c r="L89" i="8"/>
  <c r="K90" i="8"/>
  <c r="L90" i="8"/>
  <c r="K91" i="8"/>
  <c r="L91" i="8"/>
  <c r="K7" i="8"/>
  <c r="L7" i="8"/>
  <c r="J8" i="6"/>
  <c r="K8" i="6"/>
  <c r="J9" i="6"/>
  <c r="K9" i="6"/>
  <c r="J10" i="6"/>
  <c r="K10" i="6"/>
  <c r="J11" i="6"/>
  <c r="K11" i="6"/>
  <c r="J12" i="6"/>
  <c r="K12" i="6"/>
  <c r="J13" i="6"/>
  <c r="K13" i="6"/>
  <c r="J14" i="6"/>
  <c r="K14" i="6"/>
  <c r="J15" i="6"/>
  <c r="K15" i="6"/>
  <c r="J16" i="6"/>
  <c r="K16" i="6"/>
  <c r="K7" i="6"/>
  <c r="J7" i="6"/>
  <c r="J13" i="3"/>
  <c r="J12" i="3"/>
  <c r="J8" i="3"/>
  <c r="J9" i="3"/>
  <c r="J10" i="3"/>
  <c r="J11" i="3"/>
  <c r="J14" i="3"/>
  <c r="J15" i="3"/>
  <c r="J16" i="3"/>
  <c r="J17" i="3"/>
  <c r="J18" i="3"/>
  <c r="J19" i="3"/>
  <c r="J20" i="3"/>
  <c r="J21" i="3"/>
  <c r="J22" i="3"/>
  <c r="J23" i="3"/>
  <c r="J24" i="3"/>
  <c r="J25" i="3"/>
  <c r="J26" i="3"/>
  <c r="J27" i="3"/>
  <c r="K8" i="3"/>
  <c r="K9" i="3"/>
  <c r="K10" i="3"/>
  <c r="K11" i="3"/>
  <c r="K12" i="3"/>
  <c r="K13" i="3"/>
  <c r="K14" i="3"/>
  <c r="K15" i="3"/>
  <c r="K16" i="3"/>
  <c r="K17" i="3"/>
  <c r="K18" i="3"/>
  <c r="K19" i="3"/>
  <c r="K20" i="3"/>
  <c r="K21" i="3"/>
  <c r="K22" i="3"/>
  <c r="K23" i="3"/>
  <c r="K24" i="3"/>
  <c r="K25" i="3"/>
  <c r="K26" i="3"/>
  <c r="K27" i="3"/>
  <c r="K7" i="3"/>
  <c r="J7" i="3"/>
  <c r="K11" i="2"/>
  <c r="K10" i="2"/>
  <c r="K9" i="2"/>
  <c r="K8" i="2"/>
  <c r="K7" i="2"/>
  <c r="J11" i="2"/>
  <c r="J10" i="2"/>
  <c r="J9" i="2"/>
  <c r="J8" i="2"/>
  <c r="J7" i="2"/>
  <c r="I7" i="2"/>
  <c r="I8" i="2"/>
  <c r="I9" i="2"/>
  <c r="I10" i="2"/>
  <c r="I11" i="2"/>
  <c r="G7" i="2"/>
  <c r="A2" i="12"/>
  <c r="B212" i="10"/>
  <c r="B218" i="10"/>
  <c r="B217" i="10"/>
  <c r="B216" i="10"/>
  <c r="B215" i="10"/>
  <c r="B214" i="10"/>
  <c r="B213" i="10"/>
  <c r="B58" i="9"/>
  <c r="B57" i="9"/>
  <c r="B56" i="9"/>
  <c r="B55" i="9"/>
  <c r="B54" i="9"/>
  <c r="B53" i="9"/>
  <c r="B102" i="8"/>
  <c r="B101" i="8"/>
  <c r="B100" i="8"/>
  <c r="B99" i="8"/>
  <c r="B98" i="8"/>
  <c r="B97" i="8"/>
  <c r="B27" i="6"/>
  <c r="B26" i="6"/>
  <c r="B25" i="6"/>
  <c r="B24" i="6"/>
  <c r="B23" i="6"/>
  <c r="B22" i="6"/>
  <c r="B38" i="3"/>
  <c r="B37" i="3"/>
  <c r="B36" i="3"/>
  <c r="B35" i="3"/>
  <c r="B34" i="3"/>
  <c r="B33" i="3"/>
  <c r="B22" i="2"/>
  <c r="B21" i="2"/>
  <c r="B20" i="2"/>
  <c r="B19" i="2"/>
  <c r="B18" i="2"/>
  <c r="B17" i="2"/>
  <c r="B95" i="8" l="1"/>
  <c r="C15" i="11"/>
  <c r="B20" i="6"/>
  <c r="B31" i="3"/>
  <c r="B15" i="2"/>
  <c r="B51" i="9"/>
  <c r="B211" i="10"/>
  <c r="B16" i="2"/>
  <c r="B32" i="3"/>
  <c r="B21" i="6"/>
  <c r="B96" i="8"/>
  <c r="B52" i="9"/>
  <c r="B2" i="11"/>
  <c r="B2" i="10"/>
  <c r="B2" i="9"/>
  <c r="B2" i="8"/>
  <c r="B2" i="6"/>
  <c r="B2" i="3"/>
  <c r="B2" i="2"/>
  <c r="B161" i="10" l="1"/>
  <c r="C161" i="10"/>
  <c r="D161" i="10"/>
  <c r="E161" i="10"/>
  <c r="F161" i="10"/>
  <c r="G161" i="10"/>
  <c r="H161" i="10"/>
  <c r="I161" i="10"/>
  <c r="J161" i="10"/>
  <c r="B162" i="10"/>
  <c r="C162" i="10"/>
  <c r="D162" i="10"/>
  <c r="E162" i="10"/>
  <c r="F162" i="10"/>
  <c r="G162" i="10"/>
  <c r="H162" i="10"/>
  <c r="I162" i="10"/>
  <c r="J162" i="10"/>
  <c r="B163" i="10"/>
  <c r="C163" i="10"/>
  <c r="D163" i="10"/>
  <c r="E163" i="10"/>
  <c r="F163" i="10"/>
  <c r="G163" i="10"/>
  <c r="H163" i="10"/>
  <c r="I163" i="10"/>
  <c r="J163" i="10"/>
  <c r="B164" i="10"/>
  <c r="C164" i="10"/>
  <c r="D164" i="10"/>
  <c r="E164" i="10"/>
  <c r="F164" i="10"/>
  <c r="G164" i="10"/>
  <c r="H164" i="10"/>
  <c r="I164" i="10"/>
  <c r="J164" i="10"/>
  <c r="B165" i="10"/>
  <c r="C165" i="10"/>
  <c r="D165" i="10"/>
  <c r="E165" i="10"/>
  <c r="F165" i="10"/>
  <c r="G165" i="10"/>
  <c r="H165" i="10"/>
  <c r="I165" i="10"/>
  <c r="J165" i="10"/>
  <c r="B166" i="10"/>
  <c r="C166" i="10"/>
  <c r="D166" i="10"/>
  <c r="E166" i="10"/>
  <c r="F166" i="10"/>
  <c r="G166" i="10"/>
  <c r="H166" i="10"/>
  <c r="I166" i="10"/>
  <c r="J166" i="10"/>
  <c r="B167" i="10"/>
  <c r="C167" i="10"/>
  <c r="D167" i="10"/>
  <c r="E167" i="10"/>
  <c r="F167" i="10"/>
  <c r="G167" i="10"/>
  <c r="H167" i="10"/>
  <c r="I167" i="10"/>
  <c r="J167" i="10"/>
  <c r="B168" i="10"/>
  <c r="C168" i="10"/>
  <c r="D168" i="10"/>
  <c r="E168" i="10"/>
  <c r="F168" i="10"/>
  <c r="G168" i="10"/>
  <c r="H168" i="10"/>
  <c r="I168" i="10"/>
  <c r="J168" i="10"/>
  <c r="B169" i="10"/>
  <c r="C169" i="10"/>
  <c r="D169" i="10"/>
  <c r="E169" i="10"/>
  <c r="F169" i="10"/>
  <c r="G169" i="10"/>
  <c r="H169" i="10"/>
  <c r="I169" i="10"/>
  <c r="J169" i="10"/>
  <c r="B170" i="10"/>
  <c r="C170" i="10"/>
  <c r="D170" i="10"/>
  <c r="E170" i="10"/>
  <c r="F170" i="10"/>
  <c r="G170" i="10"/>
  <c r="H170" i="10"/>
  <c r="I170" i="10"/>
  <c r="J170" i="10"/>
  <c r="B171" i="10"/>
  <c r="C171" i="10"/>
  <c r="D171" i="10"/>
  <c r="E171" i="10"/>
  <c r="F171" i="10"/>
  <c r="G171" i="10"/>
  <c r="H171" i="10"/>
  <c r="I171" i="10"/>
  <c r="J171" i="10"/>
  <c r="B172" i="10"/>
  <c r="C172" i="10"/>
  <c r="D172" i="10"/>
  <c r="E172" i="10"/>
  <c r="F172" i="10"/>
  <c r="G172" i="10"/>
  <c r="H172" i="10"/>
  <c r="I172" i="10"/>
  <c r="J172" i="10"/>
  <c r="B173" i="10"/>
  <c r="C173" i="10"/>
  <c r="D173" i="10"/>
  <c r="E173" i="10"/>
  <c r="F173" i="10"/>
  <c r="G173" i="10"/>
  <c r="H173" i="10"/>
  <c r="I173" i="10"/>
  <c r="J173" i="10"/>
  <c r="B174" i="10"/>
  <c r="C174" i="10"/>
  <c r="D174" i="10"/>
  <c r="E174" i="10"/>
  <c r="F174" i="10"/>
  <c r="G174" i="10"/>
  <c r="H174" i="10"/>
  <c r="I174" i="10"/>
  <c r="J174" i="10"/>
  <c r="B175" i="10"/>
  <c r="C175" i="10"/>
  <c r="D175" i="10"/>
  <c r="E175" i="10"/>
  <c r="F175" i="10"/>
  <c r="G175" i="10"/>
  <c r="H175" i="10"/>
  <c r="I175" i="10"/>
  <c r="J175" i="10"/>
  <c r="B176" i="10"/>
  <c r="C176" i="10"/>
  <c r="D176" i="10"/>
  <c r="E176" i="10"/>
  <c r="F176" i="10"/>
  <c r="G176" i="10"/>
  <c r="H176" i="10"/>
  <c r="I176" i="10"/>
  <c r="J176" i="10"/>
  <c r="B177" i="10"/>
  <c r="C177" i="10"/>
  <c r="D177" i="10"/>
  <c r="E177" i="10"/>
  <c r="F177" i="10"/>
  <c r="G177" i="10"/>
  <c r="H177" i="10"/>
  <c r="I177" i="10"/>
  <c r="J177" i="10"/>
  <c r="B178" i="10"/>
  <c r="C178" i="10"/>
  <c r="D178" i="10"/>
  <c r="E178" i="10"/>
  <c r="F178" i="10"/>
  <c r="G178" i="10"/>
  <c r="H178" i="10"/>
  <c r="I178" i="10"/>
  <c r="J178" i="10"/>
  <c r="B179" i="10"/>
  <c r="C179" i="10"/>
  <c r="D179" i="10"/>
  <c r="E179" i="10"/>
  <c r="F179" i="10"/>
  <c r="G179" i="10"/>
  <c r="H179" i="10"/>
  <c r="I179" i="10"/>
  <c r="J179" i="10"/>
  <c r="B180" i="10"/>
  <c r="C180" i="10"/>
  <c r="D180" i="10"/>
  <c r="E180" i="10"/>
  <c r="F180" i="10"/>
  <c r="G180" i="10"/>
  <c r="H180" i="10"/>
  <c r="I180" i="10"/>
  <c r="J180" i="10"/>
  <c r="B181" i="10"/>
  <c r="C181" i="10"/>
  <c r="D181" i="10"/>
  <c r="E181" i="10"/>
  <c r="F181" i="10"/>
  <c r="G181" i="10"/>
  <c r="H181" i="10"/>
  <c r="I181" i="10"/>
  <c r="J181" i="10"/>
  <c r="B182" i="10"/>
  <c r="C182" i="10"/>
  <c r="D182" i="10"/>
  <c r="E182" i="10"/>
  <c r="F182" i="10"/>
  <c r="G182" i="10"/>
  <c r="H182" i="10"/>
  <c r="I182" i="10"/>
  <c r="J182" i="10"/>
  <c r="B183" i="10"/>
  <c r="C183" i="10"/>
  <c r="D183" i="10"/>
  <c r="E183" i="10"/>
  <c r="F183" i="10"/>
  <c r="G183" i="10"/>
  <c r="H183" i="10"/>
  <c r="I183" i="10"/>
  <c r="J183" i="10"/>
  <c r="B184" i="10"/>
  <c r="C184" i="10"/>
  <c r="D184" i="10"/>
  <c r="E184" i="10"/>
  <c r="F184" i="10"/>
  <c r="G184" i="10"/>
  <c r="H184" i="10"/>
  <c r="I184" i="10"/>
  <c r="J184" i="10"/>
  <c r="B185" i="10"/>
  <c r="C185" i="10"/>
  <c r="D185" i="10"/>
  <c r="E185" i="10"/>
  <c r="F185" i="10"/>
  <c r="G185" i="10"/>
  <c r="H185" i="10"/>
  <c r="I185" i="10"/>
  <c r="J185" i="10"/>
  <c r="B186" i="10"/>
  <c r="C186" i="10"/>
  <c r="D186" i="10"/>
  <c r="E186" i="10"/>
  <c r="F186" i="10"/>
  <c r="G186" i="10"/>
  <c r="H186" i="10"/>
  <c r="I186" i="10"/>
  <c r="J186" i="10"/>
  <c r="B187" i="10"/>
  <c r="C187" i="10"/>
  <c r="D187" i="10"/>
  <c r="E187" i="10"/>
  <c r="F187" i="10"/>
  <c r="G187" i="10"/>
  <c r="H187" i="10"/>
  <c r="I187" i="10"/>
  <c r="J187" i="10"/>
  <c r="B188" i="10"/>
  <c r="C188" i="10"/>
  <c r="D188" i="10"/>
  <c r="E188" i="10"/>
  <c r="F188" i="10"/>
  <c r="G188" i="10"/>
  <c r="H188" i="10"/>
  <c r="I188" i="10"/>
  <c r="J188" i="10"/>
  <c r="B189" i="10"/>
  <c r="C189" i="10"/>
  <c r="D189" i="10"/>
  <c r="E189" i="10"/>
  <c r="F189" i="10"/>
  <c r="G189" i="10"/>
  <c r="H189" i="10"/>
  <c r="I189" i="10"/>
  <c r="J189" i="10"/>
  <c r="B190" i="10"/>
  <c r="C190" i="10"/>
  <c r="D190" i="10"/>
  <c r="E190" i="10"/>
  <c r="F190" i="10"/>
  <c r="G190" i="10"/>
  <c r="H190" i="10"/>
  <c r="I190" i="10"/>
  <c r="J190" i="10"/>
  <c r="B191" i="10"/>
  <c r="C191" i="10"/>
  <c r="D191" i="10"/>
  <c r="E191" i="10"/>
  <c r="F191" i="10"/>
  <c r="G191" i="10"/>
  <c r="H191" i="10"/>
  <c r="I191" i="10"/>
  <c r="J191" i="10"/>
  <c r="B192" i="10"/>
  <c r="C192" i="10"/>
  <c r="D192" i="10"/>
  <c r="E192" i="10"/>
  <c r="F192" i="10"/>
  <c r="G192" i="10"/>
  <c r="H192" i="10"/>
  <c r="I192" i="10"/>
  <c r="J192" i="10"/>
  <c r="B193" i="10"/>
  <c r="C193" i="10"/>
  <c r="D193" i="10"/>
  <c r="E193" i="10"/>
  <c r="F193" i="10"/>
  <c r="G193" i="10"/>
  <c r="H193" i="10"/>
  <c r="I193" i="10"/>
  <c r="J193" i="10"/>
  <c r="B194" i="10"/>
  <c r="C194" i="10"/>
  <c r="D194" i="10"/>
  <c r="E194" i="10"/>
  <c r="F194" i="10"/>
  <c r="G194" i="10"/>
  <c r="H194" i="10"/>
  <c r="I194" i="10"/>
  <c r="J194" i="10"/>
  <c r="B195" i="10"/>
  <c r="C195" i="10"/>
  <c r="D195" i="10"/>
  <c r="E195" i="10"/>
  <c r="F195" i="10"/>
  <c r="G195" i="10"/>
  <c r="H195" i="10"/>
  <c r="I195" i="10"/>
  <c r="J195" i="10"/>
  <c r="B196" i="10"/>
  <c r="C196" i="10"/>
  <c r="D196" i="10"/>
  <c r="E196" i="10"/>
  <c r="F196" i="10"/>
  <c r="G196" i="10"/>
  <c r="H196" i="10"/>
  <c r="I196" i="10"/>
  <c r="J196" i="10"/>
  <c r="B197" i="10"/>
  <c r="C197" i="10"/>
  <c r="D197" i="10"/>
  <c r="E197" i="10"/>
  <c r="F197" i="10"/>
  <c r="G197" i="10"/>
  <c r="H197" i="10"/>
  <c r="I197" i="10"/>
  <c r="J197" i="10"/>
  <c r="B198" i="10"/>
  <c r="C198" i="10"/>
  <c r="D198" i="10"/>
  <c r="E198" i="10"/>
  <c r="F198" i="10"/>
  <c r="G198" i="10"/>
  <c r="H198" i="10"/>
  <c r="I198" i="10"/>
  <c r="J198" i="10"/>
  <c r="B199" i="10"/>
  <c r="C199" i="10"/>
  <c r="D199" i="10"/>
  <c r="E199" i="10"/>
  <c r="F199" i="10"/>
  <c r="G199" i="10"/>
  <c r="H199" i="10"/>
  <c r="I199" i="10"/>
  <c r="J199" i="10"/>
  <c r="B200" i="10"/>
  <c r="C200" i="10"/>
  <c r="D200" i="10"/>
  <c r="E200" i="10"/>
  <c r="F200" i="10"/>
  <c r="G200" i="10"/>
  <c r="H200" i="10"/>
  <c r="I200" i="10"/>
  <c r="J200" i="10"/>
  <c r="B201" i="10"/>
  <c r="C201" i="10"/>
  <c r="D201" i="10"/>
  <c r="E201" i="10"/>
  <c r="F201" i="10"/>
  <c r="G201" i="10"/>
  <c r="H201" i="10"/>
  <c r="I201" i="10"/>
  <c r="J201" i="10"/>
  <c r="B202" i="10"/>
  <c r="C202" i="10"/>
  <c r="D202" i="10"/>
  <c r="E202" i="10"/>
  <c r="F202" i="10"/>
  <c r="G202" i="10"/>
  <c r="H202" i="10"/>
  <c r="I202" i="10"/>
  <c r="J202" i="10"/>
  <c r="B203" i="10"/>
  <c r="C203" i="10"/>
  <c r="D203" i="10"/>
  <c r="E203" i="10"/>
  <c r="F203" i="10"/>
  <c r="G203" i="10"/>
  <c r="H203" i="10"/>
  <c r="I203" i="10"/>
  <c r="J203" i="10"/>
  <c r="B204" i="10"/>
  <c r="C204" i="10"/>
  <c r="D204" i="10"/>
  <c r="E204" i="10"/>
  <c r="F204" i="10"/>
  <c r="G204" i="10"/>
  <c r="H204" i="10"/>
  <c r="I204" i="10"/>
  <c r="J204" i="10"/>
  <c r="B205" i="10"/>
  <c r="C205" i="10"/>
  <c r="D205" i="10"/>
  <c r="E205" i="10"/>
  <c r="F205" i="10"/>
  <c r="G205" i="10"/>
  <c r="H205" i="10"/>
  <c r="I205" i="10"/>
  <c r="J205" i="10"/>
  <c r="B206" i="10"/>
  <c r="C206" i="10"/>
  <c r="D206" i="10"/>
  <c r="E206" i="10"/>
  <c r="F206" i="10"/>
  <c r="G206" i="10"/>
  <c r="H206" i="10"/>
  <c r="I206" i="10"/>
  <c r="J206" i="10"/>
  <c r="B207" i="10"/>
  <c r="C207" i="10"/>
  <c r="D207" i="10"/>
  <c r="E207" i="10"/>
  <c r="F207" i="10"/>
  <c r="G207" i="10"/>
  <c r="H207" i="10"/>
  <c r="I207" i="10"/>
  <c r="J207" i="10"/>
  <c r="B139" i="10"/>
  <c r="C139" i="10"/>
  <c r="D139" i="10"/>
  <c r="E139" i="10"/>
  <c r="F139" i="10"/>
  <c r="G139" i="10"/>
  <c r="H139" i="10"/>
  <c r="I139" i="10"/>
  <c r="J139" i="10"/>
  <c r="B140" i="10"/>
  <c r="C140" i="10"/>
  <c r="D140" i="10"/>
  <c r="E140" i="10"/>
  <c r="F140" i="10"/>
  <c r="G140" i="10"/>
  <c r="H140" i="10"/>
  <c r="I140" i="10"/>
  <c r="J140" i="10"/>
  <c r="B141" i="10"/>
  <c r="C141" i="10"/>
  <c r="D141" i="10"/>
  <c r="E141" i="10"/>
  <c r="F141" i="10"/>
  <c r="G141" i="10"/>
  <c r="H141" i="10"/>
  <c r="I141" i="10"/>
  <c r="J141" i="10"/>
  <c r="B142" i="10"/>
  <c r="C142" i="10"/>
  <c r="D142" i="10"/>
  <c r="E142" i="10"/>
  <c r="F142" i="10"/>
  <c r="G142" i="10"/>
  <c r="H142" i="10"/>
  <c r="I142" i="10"/>
  <c r="J142" i="10"/>
  <c r="B143" i="10"/>
  <c r="C143" i="10"/>
  <c r="D143" i="10"/>
  <c r="E143" i="10"/>
  <c r="F143" i="10"/>
  <c r="G143" i="10"/>
  <c r="H143" i="10"/>
  <c r="I143" i="10"/>
  <c r="J143" i="10"/>
  <c r="B144" i="10"/>
  <c r="C144" i="10"/>
  <c r="D144" i="10"/>
  <c r="E144" i="10"/>
  <c r="F144" i="10"/>
  <c r="G144" i="10"/>
  <c r="H144" i="10"/>
  <c r="I144" i="10"/>
  <c r="J144" i="10"/>
  <c r="B145" i="10"/>
  <c r="C145" i="10"/>
  <c r="D145" i="10"/>
  <c r="E145" i="10"/>
  <c r="F145" i="10"/>
  <c r="G145" i="10"/>
  <c r="H145" i="10"/>
  <c r="I145" i="10"/>
  <c r="J145" i="10"/>
  <c r="B146" i="10"/>
  <c r="C146" i="10"/>
  <c r="D146" i="10"/>
  <c r="E146" i="10"/>
  <c r="F146" i="10"/>
  <c r="G146" i="10"/>
  <c r="H146" i="10"/>
  <c r="I146" i="10"/>
  <c r="J146" i="10"/>
  <c r="B147" i="10"/>
  <c r="C147" i="10"/>
  <c r="D147" i="10"/>
  <c r="E147" i="10"/>
  <c r="F147" i="10"/>
  <c r="G147" i="10"/>
  <c r="H147" i="10"/>
  <c r="I147" i="10"/>
  <c r="J147" i="10"/>
  <c r="B148" i="10"/>
  <c r="C148" i="10"/>
  <c r="D148" i="10"/>
  <c r="E148" i="10"/>
  <c r="F148" i="10"/>
  <c r="G148" i="10"/>
  <c r="H148" i="10"/>
  <c r="I148" i="10"/>
  <c r="J148" i="10"/>
  <c r="B149" i="10"/>
  <c r="C149" i="10"/>
  <c r="D149" i="10"/>
  <c r="E149" i="10"/>
  <c r="F149" i="10"/>
  <c r="G149" i="10"/>
  <c r="H149" i="10"/>
  <c r="I149" i="10"/>
  <c r="J149" i="10"/>
  <c r="B150" i="10"/>
  <c r="C150" i="10"/>
  <c r="D150" i="10"/>
  <c r="E150" i="10"/>
  <c r="F150" i="10"/>
  <c r="G150" i="10"/>
  <c r="H150" i="10"/>
  <c r="I150" i="10"/>
  <c r="J150" i="10"/>
  <c r="B151" i="10"/>
  <c r="C151" i="10"/>
  <c r="D151" i="10"/>
  <c r="E151" i="10"/>
  <c r="F151" i="10"/>
  <c r="G151" i="10"/>
  <c r="H151" i="10"/>
  <c r="I151" i="10"/>
  <c r="J151" i="10"/>
  <c r="B152" i="10"/>
  <c r="C152" i="10"/>
  <c r="D152" i="10"/>
  <c r="E152" i="10"/>
  <c r="F152" i="10"/>
  <c r="G152" i="10"/>
  <c r="H152" i="10"/>
  <c r="I152" i="10"/>
  <c r="J152" i="10"/>
  <c r="B153" i="10"/>
  <c r="C153" i="10"/>
  <c r="D153" i="10"/>
  <c r="E153" i="10"/>
  <c r="F153" i="10"/>
  <c r="G153" i="10"/>
  <c r="H153" i="10"/>
  <c r="I153" i="10"/>
  <c r="J153" i="10"/>
  <c r="B154" i="10"/>
  <c r="C154" i="10"/>
  <c r="D154" i="10"/>
  <c r="E154" i="10"/>
  <c r="F154" i="10"/>
  <c r="G154" i="10"/>
  <c r="H154" i="10"/>
  <c r="I154" i="10"/>
  <c r="J154" i="10"/>
  <c r="B155" i="10"/>
  <c r="C155" i="10"/>
  <c r="D155" i="10"/>
  <c r="E155" i="10"/>
  <c r="F155" i="10"/>
  <c r="G155" i="10"/>
  <c r="H155" i="10"/>
  <c r="I155" i="10"/>
  <c r="J155" i="10"/>
  <c r="B156" i="10"/>
  <c r="C156" i="10"/>
  <c r="D156" i="10"/>
  <c r="E156" i="10"/>
  <c r="F156" i="10"/>
  <c r="G156" i="10"/>
  <c r="H156" i="10"/>
  <c r="I156" i="10"/>
  <c r="J156" i="10"/>
  <c r="B157" i="10"/>
  <c r="C157" i="10"/>
  <c r="D157" i="10"/>
  <c r="E157" i="10"/>
  <c r="F157" i="10"/>
  <c r="G157" i="10"/>
  <c r="H157" i="10"/>
  <c r="I157" i="10"/>
  <c r="J157" i="10"/>
  <c r="B158" i="10"/>
  <c r="C158" i="10"/>
  <c r="D158" i="10"/>
  <c r="E158" i="10"/>
  <c r="F158" i="10"/>
  <c r="G158" i="10"/>
  <c r="H158" i="10"/>
  <c r="I158" i="10"/>
  <c r="J158" i="10"/>
  <c r="B159" i="10"/>
  <c r="C159" i="10"/>
  <c r="D159" i="10"/>
  <c r="E159" i="10"/>
  <c r="F159" i="10"/>
  <c r="G159" i="10"/>
  <c r="H159" i="10"/>
  <c r="I159" i="10"/>
  <c r="J159" i="10"/>
  <c r="B160" i="10"/>
  <c r="C160" i="10"/>
  <c r="D160" i="10"/>
  <c r="E160" i="10"/>
  <c r="F160" i="10"/>
  <c r="G160" i="10"/>
  <c r="H160" i="10"/>
  <c r="I160" i="10"/>
  <c r="J160" i="10"/>
  <c r="B113" i="10"/>
  <c r="C113" i="10"/>
  <c r="D113" i="10"/>
  <c r="E113" i="10"/>
  <c r="F113" i="10"/>
  <c r="G113" i="10"/>
  <c r="H113" i="10"/>
  <c r="I113" i="10"/>
  <c r="J113" i="10"/>
  <c r="B114" i="10"/>
  <c r="C114" i="10"/>
  <c r="D114" i="10"/>
  <c r="E114" i="10"/>
  <c r="F114" i="10"/>
  <c r="G114" i="10"/>
  <c r="H114" i="10"/>
  <c r="I114" i="10"/>
  <c r="J114" i="10"/>
  <c r="B115" i="10"/>
  <c r="C115" i="10"/>
  <c r="D115" i="10"/>
  <c r="E115" i="10"/>
  <c r="F115" i="10"/>
  <c r="G115" i="10"/>
  <c r="H115" i="10"/>
  <c r="I115" i="10"/>
  <c r="J115" i="10"/>
  <c r="B116" i="10"/>
  <c r="C116" i="10"/>
  <c r="D116" i="10"/>
  <c r="E116" i="10"/>
  <c r="F116" i="10"/>
  <c r="G116" i="10"/>
  <c r="H116" i="10"/>
  <c r="I116" i="10"/>
  <c r="J116" i="10"/>
  <c r="B117" i="10"/>
  <c r="C117" i="10"/>
  <c r="D117" i="10"/>
  <c r="E117" i="10"/>
  <c r="F117" i="10"/>
  <c r="G117" i="10"/>
  <c r="H117" i="10"/>
  <c r="I117" i="10"/>
  <c r="J117" i="10"/>
  <c r="B118" i="10"/>
  <c r="C118" i="10"/>
  <c r="D118" i="10"/>
  <c r="E118" i="10"/>
  <c r="F118" i="10"/>
  <c r="G118" i="10"/>
  <c r="H118" i="10"/>
  <c r="I118" i="10"/>
  <c r="J118" i="10"/>
  <c r="B119" i="10"/>
  <c r="C119" i="10"/>
  <c r="D119" i="10"/>
  <c r="E119" i="10"/>
  <c r="F119" i="10"/>
  <c r="G119" i="10"/>
  <c r="H119" i="10"/>
  <c r="I119" i="10"/>
  <c r="J119" i="10"/>
  <c r="B120" i="10"/>
  <c r="C120" i="10"/>
  <c r="D120" i="10"/>
  <c r="E120" i="10"/>
  <c r="F120" i="10"/>
  <c r="G120" i="10"/>
  <c r="H120" i="10"/>
  <c r="I120" i="10"/>
  <c r="J120" i="10"/>
  <c r="B121" i="10"/>
  <c r="C121" i="10"/>
  <c r="D121" i="10"/>
  <c r="E121" i="10"/>
  <c r="F121" i="10"/>
  <c r="G121" i="10"/>
  <c r="H121" i="10"/>
  <c r="I121" i="10"/>
  <c r="J121" i="10"/>
  <c r="B122" i="10"/>
  <c r="C122" i="10"/>
  <c r="D122" i="10"/>
  <c r="E122" i="10"/>
  <c r="F122" i="10"/>
  <c r="G122" i="10"/>
  <c r="H122" i="10"/>
  <c r="I122" i="10"/>
  <c r="J122" i="10"/>
  <c r="B123" i="10"/>
  <c r="C123" i="10"/>
  <c r="D123" i="10"/>
  <c r="E123" i="10"/>
  <c r="F123" i="10"/>
  <c r="G123" i="10"/>
  <c r="H123" i="10"/>
  <c r="I123" i="10"/>
  <c r="J123" i="10"/>
  <c r="B124" i="10"/>
  <c r="C124" i="10"/>
  <c r="D124" i="10"/>
  <c r="E124" i="10"/>
  <c r="F124" i="10"/>
  <c r="G124" i="10"/>
  <c r="H124" i="10"/>
  <c r="I124" i="10"/>
  <c r="J124" i="10"/>
  <c r="B125" i="10"/>
  <c r="C125" i="10"/>
  <c r="D125" i="10"/>
  <c r="E125" i="10"/>
  <c r="F125" i="10"/>
  <c r="G125" i="10"/>
  <c r="H125" i="10"/>
  <c r="I125" i="10"/>
  <c r="J125" i="10"/>
  <c r="B126" i="10"/>
  <c r="C126" i="10"/>
  <c r="D126" i="10"/>
  <c r="E126" i="10"/>
  <c r="F126" i="10"/>
  <c r="G126" i="10"/>
  <c r="H126" i="10"/>
  <c r="I126" i="10"/>
  <c r="J126" i="10"/>
  <c r="B127" i="10"/>
  <c r="C127" i="10"/>
  <c r="D127" i="10"/>
  <c r="E127" i="10"/>
  <c r="F127" i="10"/>
  <c r="G127" i="10"/>
  <c r="H127" i="10"/>
  <c r="I127" i="10"/>
  <c r="J127" i="10"/>
  <c r="B128" i="10"/>
  <c r="C128" i="10"/>
  <c r="D128" i="10"/>
  <c r="E128" i="10"/>
  <c r="F128" i="10"/>
  <c r="G128" i="10"/>
  <c r="H128" i="10"/>
  <c r="I128" i="10"/>
  <c r="J128" i="10"/>
  <c r="B129" i="10"/>
  <c r="C129" i="10"/>
  <c r="D129" i="10"/>
  <c r="E129" i="10"/>
  <c r="F129" i="10"/>
  <c r="G129" i="10"/>
  <c r="H129" i="10"/>
  <c r="I129" i="10"/>
  <c r="J129" i="10"/>
  <c r="B130" i="10"/>
  <c r="C130" i="10"/>
  <c r="D130" i="10"/>
  <c r="E130" i="10"/>
  <c r="F130" i="10"/>
  <c r="G130" i="10"/>
  <c r="H130" i="10"/>
  <c r="I130" i="10"/>
  <c r="J130" i="10"/>
  <c r="B131" i="10"/>
  <c r="C131" i="10"/>
  <c r="D131" i="10"/>
  <c r="E131" i="10"/>
  <c r="F131" i="10"/>
  <c r="G131" i="10"/>
  <c r="H131" i="10"/>
  <c r="I131" i="10"/>
  <c r="J131" i="10"/>
  <c r="B132" i="10"/>
  <c r="C132" i="10"/>
  <c r="D132" i="10"/>
  <c r="E132" i="10"/>
  <c r="F132" i="10"/>
  <c r="G132" i="10"/>
  <c r="H132" i="10"/>
  <c r="I132" i="10"/>
  <c r="J132" i="10"/>
  <c r="B133" i="10"/>
  <c r="C133" i="10"/>
  <c r="D133" i="10"/>
  <c r="E133" i="10"/>
  <c r="F133" i="10"/>
  <c r="G133" i="10"/>
  <c r="H133" i="10"/>
  <c r="I133" i="10"/>
  <c r="J133" i="10"/>
  <c r="B134" i="10"/>
  <c r="C134" i="10"/>
  <c r="D134" i="10"/>
  <c r="E134" i="10"/>
  <c r="F134" i="10"/>
  <c r="G134" i="10"/>
  <c r="H134" i="10"/>
  <c r="I134" i="10"/>
  <c r="J134" i="10"/>
  <c r="B135" i="10"/>
  <c r="C135" i="10"/>
  <c r="D135" i="10"/>
  <c r="E135" i="10"/>
  <c r="F135" i="10"/>
  <c r="G135" i="10"/>
  <c r="H135" i="10"/>
  <c r="I135" i="10"/>
  <c r="J135" i="10"/>
  <c r="B136" i="10"/>
  <c r="C136" i="10"/>
  <c r="D136" i="10"/>
  <c r="E136" i="10"/>
  <c r="F136" i="10"/>
  <c r="G136" i="10"/>
  <c r="H136" i="10"/>
  <c r="I136" i="10"/>
  <c r="J136" i="10"/>
  <c r="B137" i="10"/>
  <c r="C137" i="10"/>
  <c r="D137" i="10"/>
  <c r="E137" i="10"/>
  <c r="F137" i="10"/>
  <c r="G137" i="10"/>
  <c r="H137" i="10"/>
  <c r="I137" i="10"/>
  <c r="J137" i="10"/>
  <c r="B138" i="10"/>
  <c r="C138" i="10"/>
  <c r="D138" i="10"/>
  <c r="E138" i="10"/>
  <c r="F138" i="10"/>
  <c r="G138" i="10"/>
  <c r="H138" i="10"/>
  <c r="I138" i="10"/>
  <c r="J138" i="10"/>
  <c r="B87" i="10"/>
  <c r="C87" i="10"/>
  <c r="D87" i="10"/>
  <c r="E87" i="10"/>
  <c r="F87" i="10"/>
  <c r="G87" i="10"/>
  <c r="H87" i="10"/>
  <c r="I87" i="10"/>
  <c r="J87" i="10"/>
  <c r="B88" i="10"/>
  <c r="C88" i="10"/>
  <c r="D88" i="10"/>
  <c r="E88" i="10"/>
  <c r="F88" i="10"/>
  <c r="G88" i="10"/>
  <c r="H88" i="10"/>
  <c r="I88" i="10"/>
  <c r="J88" i="10"/>
  <c r="B89" i="10"/>
  <c r="C89" i="10"/>
  <c r="D89" i="10"/>
  <c r="E89" i="10"/>
  <c r="F89" i="10"/>
  <c r="G89" i="10"/>
  <c r="H89" i="10"/>
  <c r="I89" i="10"/>
  <c r="J89" i="10"/>
  <c r="B90" i="10"/>
  <c r="C90" i="10"/>
  <c r="D90" i="10"/>
  <c r="E90" i="10"/>
  <c r="F90" i="10"/>
  <c r="G90" i="10"/>
  <c r="H90" i="10"/>
  <c r="I90" i="10"/>
  <c r="J90" i="10"/>
  <c r="B91" i="10"/>
  <c r="C91" i="10"/>
  <c r="D91" i="10"/>
  <c r="E91" i="10"/>
  <c r="F91" i="10"/>
  <c r="G91" i="10"/>
  <c r="H91" i="10"/>
  <c r="I91" i="10"/>
  <c r="J91" i="10"/>
  <c r="B92" i="10"/>
  <c r="C92" i="10"/>
  <c r="D92" i="10"/>
  <c r="E92" i="10"/>
  <c r="F92" i="10"/>
  <c r="G92" i="10"/>
  <c r="H92" i="10"/>
  <c r="I92" i="10"/>
  <c r="J92" i="10"/>
  <c r="B93" i="10"/>
  <c r="C93" i="10"/>
  <c r="D93" i="10"/>
  <c r="E93" i="10"/>
  <c r="F93" i="10"/>
  <c r="G93" i="10"/>
  <c r="H93" i="10"/>
  <c r="I93" i="10"/>
  <c r="J93" i="10"/>
  <c r="B94" i="10"/>
  <c r="C94" i="10"/>
  <c r="D94" i="10"/>
  <c r="E94" i="10"/>
  <c r="F94" i="10"/>
  <c r="G94" i="10"/>
  <c r="H94" i="10"/>
  <c r="I94" i="10"/>
  <c r="J94" i="10"/>
  <c r="B95" i="10"/>
  <c r="C95" i="10"/>
  <c r="D95" i="10"/>
  <c r="E95" i="10"/>
  <c r="F95" i="10"/>
  <c r="G95" i="10"/>
  <c r="H95" i="10"/>
  <c r="I95" i="10"/>
  <c r="J95" i="10"/>
  <c r="B96" i="10"/>
  <c r="C96" i="10"/>
  <c r="D96" i="10"/>
  <c r="E96" i="10"/>
  <c r="F96" i="10"/>
  <c r="G96" i="10"/>
  <c r="H96" i="10"/>
  <c r="I96" i="10"/>
  <c r="J96" i="10"/>
  <c r="B97" i="10"/>
  <c r="C97" i="10"/>
  <c r="D97" i="10"/>
  <c r="E97" i="10"/>
  <c r="F97" i="10"/>
  <c r="G97" i="10"/>
  <c r="H97" i="10"/>
  <c r="I97" i="10"/>
  <c r="J97" i="10"/>
  <c r="B98" i="10"/>
  <c r="C98" i="10"/>
  <c r="D98" i="10"/>
  <c r="E98" i="10"/>
  <c r="F98" i="10"/>
  <c r="G98" i="10"/>
  <c r="H98" i="10"/>
  <c r="I98" i="10"/>
  <c r="J98" i="10"/>
  <c r="B99" i="10"/>
  <c r="C99" i="10"/>
  <c r="D99" i="10"/>
  <c r="E99" i="10"/>
  <c r="F99" i="10"/>
  <c r="G99" i="10"/>
  <c r="H99" i="10"/>
  <c r="I99" i="10"/>
  <c r="J99" i="10"/>
  <c r="B100" i="10"/>
  <c r="C100" i="10"/>
  <c r="D100" i="10"/>
  <c r="E100" i="10"/>
  <c r="F100" i="10"/>
  <c r="G100" i="10"/>
  <c r="H100" i="10"/>
  <c r="I100" i="10"/>
  <c r="J100" i="10"/>
  <c r="B101" i="10"/>
  <c r="C101" i="10"/>
  <c r="D101" i="10"/>
  <c r="E101" i="10"/>
  <c r="F101" i="10"/>
  <c r="G101" i="10"/>
  <c r="H101" i="10"/>
  <c r="I101" i="10"/>
  <c r="J101" i="10"/>
  <c r="B102" i="10"/>
  <c r="C102" i="10"/>
  <c r="D102" i="10"/>
  <c r="E102" i="10"/>
  <c r="F102" i="10"/>
  <c r="G102" i="10"/>
  <c r="H102" i="10"/>
  <c r="I102" i="10"/>
  <c r="J102" i="10"/>
  <c r="B103" i="10"/>
  <c r="C103" i="10"/>
  <c r="D103" i="10"/>
  <c r="E103" i="10"/>
  <c r="F103" i="10"/>
  <c r="G103" i="10"/>
  <c r="H103" i="10"/>
  <c r="I103" i="10"/>
  <c r="J103" i="10"/>
  <c r="B104" i="10"/>
  <c r="C104" i="10"/>
  <c r="D104" i="10"/>
  <c r="E104" i="10"/>
  <c r="F104" i="10"/>
  <c r="G104" i="10"/>
  <c r="H104" i="10"/>
  <c r="I104" i="10"/>
  <c r="J104" i="10"/>
  <c r="B105" i="10"/>
  <c r="C105" i="10"/>
  <c r="D105" i="10"/>
  <c r="E105" i="10"/>
  <c r="F105" i="10"/>
  <c r="G105" i="10"/>
  <c r="H105" i="10"/>
  <c r="I105" i="10"/>
  <c r="J105" i="10"/>
  <c r="B106" i="10"/>
  <c r="C106" i="10"/>
  <c r="D106" i="10"/>
  <c r="E106" i="10"/>
  <c r="F106" i="10"/>
  <c r="G106" i="10"/>
  <c r="H106" i="10"/>
  <c r="I106" i="10"/>
  <c r="J106" i="10"/>
  <c r="B107" i="10"/>
  <c r="C107" i="10"/>
  <c r="D107" i="10"/>
  <c r="E107" i="10"/>
  <c r="F107" i="10"/>
  <c r="G107" i="10"/>
  <c r="H107" i="10"/>
  <c r="I107" i="10"/>
  <c r="J107" i="10"/>
  <c r="B108" i="10"/>
  <c r="C108" i="10"/>
  <c r="D108" i="10"/>
  <c r="E108" i="10"/>
  <c r="F108" i="10"/>
  <c r="G108" i="10"/>
  <c r="H108" i="10"/>
  <c r="I108" i="10"/>
  <c r="J108" i="10"/>
  <c r="B109" i="10"/>
  <c r="C109" i="10"/>
  <c r="D109" i="10"/>
  <c r="E109" i="10"/>
  <c r="F109" i="10"/>
  <c r="G109" i="10"/>
  <c r="H109" i="10"/>
  <c r="I109" i="10"/>
  <c r="J109" i="10"/>
  <c r="B110" i="10"/>
  <c r="C110" i="10"/>
  <c r="D110" i="10"/>
  <c r="E110" i="10"/>
  <c r="F110" i="10"/>
  <c r="G110" i="10"/>
  <c r="H110" i="10"/>
  <c r="I110" i="10"/>
  <c r="J110" i="10"/>
  <c r="B111" i="10"/>
  <c r="C111" i="10"/>
  <c r="D111" i="10"/>
  <c r="E111" i="10"/>
  <c r="F111" i="10"/>
  <c r="G111" i="10"/>
  <c r="H111" i="10"/>
  <c r="I111" i="10"/>
  <c r="J111" i="10"/>
  <c r="B112" i="10"/>
  <c r="C112" i="10"/>
  <c r="D112" i="10"/>
  <c r="E112" i="10"/>
  <c r="F112" i="10"/>
  <c r="G112" i="10"/>
  <c r="H112" i="10"/>
  <c r="I112" i="10"/>
  <c r="J112" i="10"/>
  <c r="J86" i="10"/>
  <c r="I86" i="10"/>
  <c r="H86" i="10"/>
  <c r="G86" i="10"/>
  <c r="F86" i="10"/>
  <c r="E86" i="10"/>
  <c r="D86" i="10"/>
  <c r="C86" i="10"/>
  <c r="B86" i="10"/>
  <c r="J85" i="10"/>
  <c r="I85" i="10"/>
  <c r="H85" i="10"/>
  <c r="G85" i="10"/>
  <c r="F85" i="10"/>
  <c r="E85" i="10"/>
  <c r="D85" i="10"/>
  <c r="C85" i="10"/>
  <c r="B85" i="10"/>
  <c r="J84" i="10"/>
  <c r="I84" i="10"/>
  <c r="H84" i="10"/>
  <c r="G84" i="10"/>
  <c r="F84" i="10"/>
  <c r="E84" i="10"/>
  <c r="D84" i="10"/>
  <c r="C84" i="10"/>
  <c r="B84" i="10"/>
  <c r="J83" i="10"/>
  <c r="I83" i="10"/>
  <c r="H83" i="10"/>
  <c r="G83" i="10"/>
  <c r="F83" i="10"/>
  <c r="E83" i="10"/>
  <c r="D83" i="10"/>
  <c r="C83" i="10"/>
  <c r="B83" i="10"/>
  <c r="J82" i="10"/>
  <c r="I82" i="10"/>
  <c r="H82" i="10"/>
  <c r="G82" i="10"/>
  <c r="F82" i="10"/>
  <c r="E82" i="10"/>
  <c r="D82" i="10"/>
  <c r="C82" i="10"/>
  <c r="B82" i="10"/>
  <c r="J81" i="10"/>
  <c r="I81" i="10"/>
  <c r="H81" i="10"/>
  <c r="G81" i="10"/>
  <c r="F81" i="10"/>
  <c r="E81" i="10"/>
  <c r="D81" i="10"/>
  <c r="C81" i="10"/>
  <c r="B81" i="10"/>
  <c r="J80" i="10"/>
  <c r="I80" i="10"/>
  <c r="H80" i="10"/>
  <c r="G80" i="10"/>
  <c r="F80" i="10"/>
  <c r="E80" i="10"/>
  <c r="D80" i="10"/>
  <c r="C80" i="10"/>
  <c r="B80" i="10"/>
  <c r="J79" i="10"/>
  <c r="I79" i="10"/>
  <c r="H79" i="10"/>
  <c r="G79" i="10"/>
  <c r="F79" i="10"/>
  <c r="E79" i="10"/>
  <c r="D79" i="10"/>
  <c r="C79" i="10"/>
  <c r="B79" i="10"/>
  <c r="J78" i="10"/>
  <c r="I78" i="10"/>
  <c r="H78" i="10"/>
  <c r="G78" i="10"/>
  <c r="F78" i="10"/>
  <c r="E78" i="10"/>
  <c r="D78" i="10"/>
  <c r="C78" i="10"/>
  <c r="B78" i="10"/>
  <c r="J77" i="10"/>
  <c r="I77" i="10"/>
  <c r="H77" i="10"/>
  <c r="G77" i="10"/>
  <c r="F77" i="10"/>
  <c r="E77" i="10"/>
  <c r="D77" i="10"/>
  <c r="C77" i="10"/>
  <c r="B77" i="10"/>
  <c r="J76" i="10"/>
  <c r="I76" i="10"/>
  <c r="H76" i="10"/>
  <c r="G76" i="10"/>
  <c r="F76" i="10"/>
  <c r="E76" i="10"/>
  <c r="D76" i="10"/>
  <c r="C76" i="10"/>
  <c r="B76" i="10"/>
  <c r="J75" i="10"/>
  <c r="I75" i="10"/>
  <c r="H75" i="10"/>
  <c r="G75" i="10"/>
  <c r="F75" i="10"/>
  <c r="E75" i="10"/>
  <c r="D75" i="10"/>
  <c r="C75" i="10"/>
  <c r="B75" i="10"/>
  <c r="J74" i="10"/>
  <c r="I74" i="10"/>
  <c r="H74" i="10"/>
  <c r="G74" i="10"/>
  <c r="F74" i="10"/>
  <c r="E74" i="10"/>
  <c r="D74" i="10"/>
  <c r="C74" i="10"/>
  <c r="B74" i="10"/>
  <c r="J73" i="10"/>
  <c r="I73" i="10"/>
  <c r="H73" i="10"/>
  <c r="G73" i="10"/>
  <c r="F73" i="10"/>
  <c r="E73" i="10"/>
  <c r="D73" i="10"/>
  <c r="C73" i="10"/>
  <c r="B73" i="10"/>
  <c r="J72" i="10"/>
  <c r="I72" i="10"/>
  <c r="H72" i="10"/>
  <c r="G72" i="10"/>
  <c r="F72" i="10"/>
  <c r="E72" i="10"/>
  <c r="D72" i="10"/>
  <c r="C72" i="10"/>
  <c r="B72" i="10"/>
  <c r="J71" i="10"/>
  <c r="I71" i="10"/>
  <c r="H71" i="10"/>
  <c r="G71" i="10"/>
  <c r="F71" i="10"/>
  <c r="E71" i="10"/>
  <c r="D71" i="10"/>
  <c r="C71" i="10"/>
  <c r="B71" i="10"/>
  <c r="J70" i="10"/>
  <c r="I70" i="10"/>
  <c r="H70" i="10"/>
  <c r="G70" i="10"/>
  <c r="F70" i="10"/>
  <c r="E70" i="10"/>
  <c r="D70" i="10"/>
  <c r="C70" i="10"/>
  <c r="B70" i="10"/>
  <c r="J69" i="10"/>
  <c r="I69" i="10"/>
  <c r="H69" i="10"/>
  <c r="G69" i="10"/>
  <c r="F69" i="10"/>
  <c r="E69" i="10"/>
  <c r="D69" i="10"/>
  <c r="C69" i="10"/>
  <c r="B69" i="10"/>
  <c r="J68" i="10"/>
  <c r="I68" i="10"/>
  <c r="H68" i="10"/>
  <c r="G68" i="10"/>
  <c r="F68" i="10"/>
  <c r="E68" i="10"/>
  <c r="D68" i="10"/>
  <c r="C68" i="10"/>
  <c r="B68" i="10"/>
  <c r="J67" i="10"/>
  <c r="I67" i="10"/>
  <c r="H67" i="10"/>
  <c r="G67" i="10"/>
  <c r="F67" i="10"/>
  <c r="E67" i="10"/>
  <c r="D67" i="10"/>
  <c r="C67" i="10"/>
  <c r="B67" i="10"/>
  <c r="J66" i="10"/>
  <c r="I66" i="10"/>
  <c r="H66" i="10"/>
  <c r="G66" i="10"/>
  <c r="F66" i="10"/>
  <c r="E66" i="10"/>
  <c r="D66" i="10"/>
  <c r="C66" i="10"/>
  <c r="B66" i="10"/>
  <c r="J65" i="10"/>
  <c r="I65" i="10"/>
  <c r="H65" i="10"/>
  <c r="G65" i="10"/>
  <c r="F65" i="10"/>
  <c r="E65" i="10"/>
  <c r="D65" i="10"/>
  <c r="C65" i="10"/>
  <c r="B65" i="10"/>
  <c r="J64" i="10"/>
  <c r="I64" i="10"/>
  <c r="H64" i="10"/>
  <c r="G64" i="10"/>
  <c r="F64" i="10"/>
  <c r="E64" i="10"/>
  <c r="D64" i="10"/>
  <c r="C64" i="10"/>
  <c r="B64" i="10"/>
  <c r="J63" i="10"/>
  <c r="I63" i="10"/>
  <c r="H63" i="10"/>
  <c r="G63" i="10"/>
  <c r="F63" i="10"/>
  <c r="E63" i="10"/>
  <c r="D63" i="10"/>
  <c r="C63" i="10"/>
  <c r="B63" i="10"/>
  <c r="J62" i="10"/>
  <c r="I62" i="10"/>
  <c r="H62" i="10"/>
  <c r="G62" i="10"/>
  <c r="F62" i="10"/>
  <c r="E62" i="10"/>
  <c r="D62" i="10"/>
  <c r="C62" i="10"/>
  <c r="B62" i="10"/>
  <c r="J61" i="10"/>
  <c r="I61" i="10"/>
  <c r="H61" i="10"/>
  <c r="G61" i="10"/>
  <c r="F61" i="10"/>
  <c r="E61" i="10"/>
  <c r="D61" i="10"/>
  <c r="C61" i="10"/>
  <c r="B61" i="10"/>
  <c r="J60" i="10"/>
  <c r="I60" i="10"/>
  <c r="H60" i="10"/>
  <c r="G60" i="10"/>
  <c r="F60" i="10"/>
  <c r="E60" i="10"/>
  <c r="D60" i="10"/>
  <c r="C60" i="10"/>
  <c r="B60" i="10"/>
  <c r="J59" i="10"/>
  <c r="I59" i="10"/>
  <c r="H59" i="10"/>
  <c r="G59" i="10"/>
  <c r="F59" i="10"/>
  <c r="E59" i="10"/>
  <c r="D59" i="10"/>
  <c r="C59" i="10"/>
  <c r="B59" i="10"/>
  <c r="J58" i="10"/>
  <c r="I58" i="10"/>
  <c r="H58" i="10"/>
  <c r="G58" i="10"/>
  <c r="F58" i="10"/>
  <c r="E58" i="10"/>
  <c r="D58" i="10"/>
  <c r="C58" i="10"/>
  <c r="B58" i="10"/>
  <c r="J57" i="10"/>
  <c r="I57" i="10"/>
  <c r="H57" i="10"/>
  <c r="G57" i="10"/>
  <c r="F57" i="10"/>
  <c r="E57" i="10"/>
  <c r="D57" i="10"/>
  <c r="C57" i="10"/>
  <c r="B57" i="10"/>
  <c r="J56" i="10"/>
  <c r="I56" i="10"/>
  <c r="H56" i="10"/>
  <c r="G56" i="10"/>
  <c r="F56" i="10"/>
  <c r="E56" i="10"/>
  <c r="D56" i="10"/>
  <c r="C56" i="10"/>
  <c r="B56" i="10"/>
  <c r="J55" i="10"/>
  <c r="I55" i="10"/>
  <c r="H55" i="10"/>
  <c r="G55" i="10"/>
  <c r="F55" i="10"/>
  <c r="E55" i="10"/>
  <c r="D55" i="10"/>
  <c r="C55" i="10"/>
  <c r="B55" i="10"/>
  <c r="J54" i="10"/>
  <c r="I54" i="10"/>
  <c r="H54" i="10"/>
  <c r="G54" i="10"/>
  <c r="F54" i="10"/>
  <c r="E54" i="10"/>
  <c r="D54" i="10"/>
  <c r="C54" i="10"/>
  <c r="B54" i="10"/>
  <c r="J53" i="10"/>
  <c r="I53" i="10"/>
  <c r="H53" i="10"/>
  <c r="G53" i="10"/>
  <c r="F53" i="10"/>
  <c r="E53" i="10"/>
  <c r="D53" i="10"/>
  <c r="C53" i="10"/>
  <c r="B53" i="10"/>
  <c r="J52" i="10"/>
  <c r="I52" i="10"/>
  <c r="H52" i="10"/>
  <c r="G52" i="10"/>
  <c r="F52" i="10"/>
  <c r="E52" i="10"/>
  <c r="D52" i="10"/>
  <c r="C52" i="10"/>
  <c r="B52" i="10"/>
  <c r="J51" i="10"/>
  <c r="I51" i="10"/>
  <c r="H51" i="10"/>
  <c r="G51" i="10"/>
  <c r="F51" i="10"/>
  <c r="E51" i="10"/>
  <c r="D51" i="10"/>
  <c r="C51" i="10"/>
  <c r="B51" i="10"/>
  <c r="J50" i="10"/>
  <c r="I50" i="10"/>
  <c r="H50" i="10"/>
  <c r="G50" i="10"/>
  <c r="F50" i="10"/>
  <c r="E50" i="10"/>
  <c r="D50" i="10"/>
  <c r="C50" i="10"/>
  <c r="B50" i="10"/>
  <c r="J49" i="10"/>
  <c r="I49" i="10"/>
  <c r="H49" i="10"/>
  <c r="G49" i="10"/>
  <c r="F49" i="10"/>
  <c r="E49" i="10"/>
  <c r="D49" i="10"/>
  <c r="C49" i="10"/>
  <c r="B49" i="10"/>
  <c r="J48" i="10"/>
  <c r="I48" i="10"/>
  <c r="H48" i="10"/>
  <c r="G48" i="10"/>
  <c r="F48" i="10"/>
  <c r="E48" i="10"/>
  <c r="D48" i="10"/>
  <c r="C48" i="10"/>
  <c r="B48" i="10"/>
  <c r="J47" i="10"/>
  <c r="I47" i="10"/>
  <c r="H47" i="10"/>
  <c r="G47" i="10"/>
  <c r="F47" i="10"/>
  <c r="E47" i="10"/>
  <c r="D47" i="10"/>
  <c r="C47" i="10"/>
  <c r="B47" i="10"/>
  <c r="J46" i="10"/>
  <c r="I46" i="10"/>
  <c r="H46" i="10"/>
  <c r="G46" i="10"/>
  <c r="F46" i="10"/>
  <c r="E46" i="10"/>
  <c r="D46" i="10"/>
  <c r="C46" i="10"/>
  <c r="B46" i="10"/>
  <c r="J45" i="10"/>
  <c r="I45" i="10"/>
  <c r="H45" i="10"/>
  <c r="G45" i="10"/>
  <c r="F45" i="10"/>
  <c r="E45" i="10"/>
  <c r="D45" i="10"/>
  <c r="C45" i="10"/>
  <c r="B45" i="10"/>
  <c r="J44" i="10"/>
  <c r="I44" i="10"/>
  <c r="H44" i="10"/>
  <c r="G44" i="10"/>
  <c r="F44" i="10"/>
  <c r="E44" i="10"/>
  <c r="D44" i="10"/>
  <c r="C44" i="10"/>
  <c r="B44" i="10"/>
  <c r="J43" i="10"/>
  <c r="I43" i="10"/>
  <c r="H43" i="10"/>
  <c r="G43" i="10"/>
  <c r="F43" i="10"/>
  <c r="E43" i="10"/>
  <c r="D43" i="10"/>
  <c r="C43" i="10"/>
  <c r="B43" i="10"/>
  <c r="J42" i="10"/>
  <c r="I42" i="10"/>
  <c r="H42" i="10"/>
  <c r="G42" i="10"/>
  <c r="F42" i="10"/>
  <c r="E42" i="10"/>
  <c r="D42" i="10"/>
  <c r="C42" i="10"/>
  <c r="B42" i="10"/>
  <c r="J41" i="10"/>
  <c r="I41" i="10"/>
  <c r="H41" i="10"/>
  <c r="G41" i="10"/>
  <c r="F41" i="10"/>
  <c r="E41" i="10"/>
  <c r="D41" i="10"/>
  <c r="C41" i="10"/>
  <c r="B41" i="10"/>
  <c r="J40" i="10"/>
  <c r="I40" i="10"/>
  <c r="H40" i="10"/>
  <c r="G40" i="10"/>
  <c r="F40" i="10"/>
  <c r="E40" i="10"/>
  <c r="D40" i="10"/>
  <c r="C40" i="10"/>
  <c r="B40" i="10"/>
  <c r="J39" i="10"/>
  <c r="I39" i="10"/>
  <c r="H39" i="10"/>
  <c r="G39" i="10"/>
  <c r="F39" i="10"/>
  <c r="E39" i="10"/>
  <c r="D39" i="10"/>
  <c r="C39" i="10"/>
  <c r="B39" i="10"/>
  <c r="J38" i="10"/>
  <c r="I38" i="10"/>
  <c r="H38" i="10"/>
  <c r="G38" i="10"/>
  <c r="F38" i="10"/>
  <c r="E38" i="10"/>
  <c r="D38" i="10"/>
  <c r="C38" i="10"/>
  <c r="B38" i="10"/>
  <c r="J37" i="10"/>
  <c r="I37" i="10"/>
  <c r="H37" i="10"/>
  <c r="G37" i="10"/>
  <c r="F37" i="10"/>
  <c r="E37" i="10"/>
  <c r="D37" i="10"/>
  <c r="C37" i="10"/>
  <c r="B37" i="10"/>
  <c r="J36" i="10"/>
  <c r="I36" i="10"/>
  <c r="H36" i="10"/>
  <c r="G36" i="10"/>
  <c r="F36" i="10"/>
  <c r="E36" i="10"/>
  <c r="D36" i="10"/>
  <c r="C36" i="10"/>
  <c r="B36" i="10"/>
  <c r="J35" i="10"/>
  <c r="I35" i="10"/>
  <c r="H35" i="10"/>
  <c r="G35" i="10"/>
  <c r="F35" i="10"/>
  <c r="E35" i="10"/>
  <c r="D35" i="10"/>
  <c r="C35" i="10"/>
  <c r="B35" i="10"/>
  <c r="J34" i="10"/>
  <c r="I34" i="10"/>
  <c r="H34" i="10"/>
  <c r="G34" i="10"/>
  <c r="F34" i="10"/>
  <c r="E34" i="10"/>
  <c r="D34" i="10"/>
  <c r="C34" i="10"/>
  <c r="B34" i="10"/>
  <c r="J33" i="10"/>
  <c r="I33" i="10"/>
  <c r="H33" i="10"/>
  <c r="G33" i="10"/>
  <c r="F33" i="10"/>
  <c r="E33" i="10"/>
  <c r="D33" i="10"/>
  <c r="C33" i="10"/>
  <c r="B33" i="10"/>
  <c r="J32" i="10"/>
  <c r="I32" i="10"/>
  <c r="H32" i="10"/>
  <c r="G32" i="10"/>
  <c r="F32" i="10"/>
  <c r="E32" i="10"/>
  <c r="D32" i="10"/>
  <c r="C32" i="10"/>
  <c r="B32" i="10"/>
  <c r="J31" i="10"/>
  <c r="I31" i="10"/>
  <c r="H31" i="10"/>
  <c r="G31" i="10"/>
  <c r="F31" i="10"/>
  <c r="E31" i="10"/>
  <c r="D31" i="10"/>
  <c r="C31" i="10"/>
  <c r="B31" i="10"/>
  <c r="J30" i="10"/>
  <c r="I30" i="10"/>
  <c r="H30" i="10"/>
  <c r="G30" i="10"/>
  <c r="F30" i="10"/>
  <c r="E30" i="10"/>
  <c r="D30" i="10"/>
  <c r="C30" i="10"/>
  <c r="B30" i="10"/>
  <c r="J29" i="10"/>
  <c r="I29" i="10"/>
  <c r="H29" i="10"/>
  <c r="G29" i="10"/>
  <c r="F29" i="10"/>
  <c r="E29" i="10"/>
  <c r="D29" i="10"/>
  <c r="C29" i="10"/>
  <c r="B29" i="10"/>
  <c r="J28" i="10"/>
  <c r="I28" i="10"/>
  <c r="H28" i="10"/>
  <c r="G28" i="10"/>
  <c r="F28" i="10"/>
  <c r="E28" i="10"/>
  <c r="D28" i="10"/>
  <c r="C28" i="10"/>
  <c r="B28" i="10"/>
  <c r="J27" i="10"/>
  <c r="I27" i="10"/>
  <c r="H27" i="10"/>
  <c r="G27" i="10"/>
  <c r="F27" i="10"/>
  <c r="E27" i="10"/>
  <c r="D27" i="10"/>
  <c r="C27" i="10"/>
  <c r="B27" i="10"/>
  <c r="J26" i="10"/>
  <c r="I26" i="10"/>
  <c r="H26" i="10"/>
  <c r="G26" i="10"/>
  <c r="F26" i="10"/>
  <c r="E26" i="10"/>
  <c r="D26" i="10"/>
  <c r="C26" i="10"/>
  <c r="B26" i="10"/>
  <c r="J25" i="10"/>
  <c r="I25" i="10"/>
  <c r="H25" i="10"/>
  <c r="G25" i="10"/>
  <c r="F25" i="10"/>
  <c r="E25" i="10"/>
  <c r="D25" i="10"/>
  <c r="C25" i="10"/>
  <c r="B25" i="10"/>
  <c r="J24" i="10"/>
  <c r="I24" i="10"/>
  <c r="H24" i="10"/>
  <c r="G24" i="10"/>
  <c r="F24" i="10"/>
  <c r="E24" i="10"/>
  <c r="D24" i="10"/>
  <c r="C24" i="10"/>
  <c r="B24" i="10"/>
  <c r="J23" i="10"/>
  <c r="I23" i="10"/>
  <c r="H23" i="10"/>
  <c r="G23" i="10"/>
  <c r="F23" i="10"/>
  <c r="E23" i="10"/>
  <c r="D23" i="10"/>
  <c r="C23" i="10"/>
  <c r="B23" i="10"/>
  <c r="J22" i="10"/>
  <c r="I22" i="10"/>
  <c r="H22" i="10"/>
  <c r="G22" i="10"/>
  <c r="F22" i="10"/>
  <c r="E22" i="10"/>
  <c r="D22" i="10"/>
  <c r="C22" i="10"/>
  <c r="B22" i="10"/>
  <c r="J21" i="10"/>
  <c r="I21" i="10"/>
  <c r="H21" i="10"/>
  <c r="G21" i="10"/>
  <c r="F21" i="10"/>
  <c r="E21" i="10"/>
  <c r="D21" i="10"/>
  <c r="C21" i="10"/>
  <c r="B21" i="10"/>
  <c r="J20" i="10"/>
  <c r="I20" i="10"/>
  <c r="H20" i="10"/>
  <c r="G20" i="10"/>
  <c r="F20" i="10"/>
  <c r="E20" i="10"/>
  <c r="D20" i="10"/>
  <c r="C20" i="10"/>
  <c r="B20" i="10"/>
  <c r="J19" i="10"/>
  <c r="I19" i="10"/>
  <c r="H19" i="10"/>
  <c r="G19" i="10"/>
  <c r="F19" i="10"/>
  <c r="E19" i="10"/>
  <c r="D19" i="10"/>
  <c r="C19" i="10"/>
  <c r="B19" i="10"/>
  <c r="J18" i="10"/>
  <c r="I18" i="10"/>
  <c r="H18" i="10"/>
  <c r="G18" i="10"/>
  <c r="F18" i="10"/>
  <c r="E18" i="10"/>
  <c r="D18" i="10"/>
  <c r="C18" i="10"/>
  <c r="B18" i="10"/>
  <c r="J17" i="10"/>
  <c r="I17" i="10"/>
  <c r="H17" i="10"/>
  <c r="G17" i="10"/>
  <c r="F17" i="10"/>
  <c r="E17" i="10"/>
  <c r="D17" i="10"/>
  <c r="C17" i="10"/>
  <c r="B17" i="10"/>
  <c r="J16" i="10"/>
  <c r="I16" i="10"/>
  <c r="H16" i="10"/>
  <c r="G16" i="10"/>
  <c r="F16" i="10"/>
  <c r="E16" i="10"/>
  <c r="D16" i="10"/>
  <c r="C16" i="10"/>
  <c r="B16" i="10"/>
  <c r="J15" i="10"/>
  <c r="I15" i="10"/>
  <c r="H15" i="10"/>
  <c r="G15" i="10"/>
  <c r="F15" i="10"/>
  <c r="E15" i="10"/>
  <c r="D15" i="10"/>
  <c r="C15" i="10"/>
  <c r="B15" i="10"/>
  <c r="J14" i="10"/>
  <c r="I14" i="10"/>
  <c r="H14" i="10"/>
  <c r="G14" i="10"/>
  <c r="F14" i="10"/>
  <c r="E14" i="10"/>
  <c r="D14" i="10"/>
  <c r="C14" i="10"/>
  <c r="B14" i="10"/>
  <c r="J13" i="10"/>
  <c r="I13" i="10"/>
  <c r="H13" i="10"/>
  <c r="G13" i="10"/>
  <c r="F13" i="10"/>
  <c r="E13" i="10"/>
  <c r="D13" i="10"/>
  <c r="C13" i="10"/>
  <c r="B13" i="10"/>
  <c r="J12" i="10"/>
  <c r="I12" i="10"/>
  <c r="H12" i="10"/>
  <c r="G12" i="10"/>
  <c r="F12" i="10"/>
  <c r="E12" i="10"/>
  <c r="D12" i="10"/>
  <c r="C12" i="10"/>
  <c r="B12" i="10"/>
  <c r="J11" i="10"/>
  <c r="I11" i="10"/>
  <c r="H11" i="10"/>
  <c r="G11" i="10"/>
  <c r="F11" i="10"/>
  <c r="E11" i="10"/>
  <c r="D11" i="10"/>
  <c r="C11" i="10"/>
  <c r="B11" i="10"/>
  <c r="J10" i="10"/>
  <c r="I10" i="10"/>
  <c r="H10" i="10"/>
  <c r="G10" i="10"/>
  <c r="F10" i="10"/>
  <c r="E10" i="10"/>
  <c r="D10" i="10"/>
  <c r="C10" i="10"/>
  <c r="B10" i="10"/>
  <c r="J9" i="10"/>
  <c r="I9" i="10"/>
  <c r="H9" i="10"/>
  <c r="G9" i="10"/>
  <c r="F9" i="10"/>
  <c r="E9" i="10"/>
  <c r="D9" i="10"/>
  <c r="C9" i="10"/>
  <c r="B9" i="10"/>
  <c r="J8" i="10"/>
  <c r="I8" i="10"/>
  <c r="H8" i="10"/>
  <c r="G8" i="10"/>
  <c r="F8" i="10"/>
  <c r="E8" i="10"/>
  <c r="D8" i="10"/>
  <c r="C8" i="10"/>
  <c r="B8" i="10"/>
  <c r="J7" i="10"/>
  <c r="I7" i="10"/>
  <c r="H7" i="10"/>
  <c r="G7" i="10"/>
  <c r="F7" i="10"/>
  <c r="E7" i="10"/>
  <c r="D7" i="10"/>
  <c r="C7" i="10"/>
  <c r="B7" i="10"/>
  <c r="J47" i="9"/>
  <c r="I47" i="9"/>
  <c r="H47" i="9"/>
  <c r="G47" i="9"/>
  <c r="F47" i="9"/>
  <c r="E47" i="9"/>
  <c r="D47" i="9"/>
  <c r="C47" i="9"/>
  <c r="B47" i="9"/>
  <c r="J46" i="9"/>
  <c r="I46" i="9"/>
  <c r="H46" i="9"/>
  <c r="G46" i="9"/>
  <c r="F46" i="9"/>
  <c r="E46" i="9"/>
  <c r="D46" i="9"/>
  <c r="C46" i="9"/>
  <c r="B46" i="9"/>
  <c r="J45" i="9"/>
  <c r="I45" i="9"/>
  <c r="H45" i="9"/>
  <c r="G45" i="9"/>
  <c r="F45" i="9"/>
  <c r="E45" i="9"/>
  <c r="D45" i="9"/>
  <c r="C45" i="9"/>
  <c r="B45" i="9"/>
  <c r="J44" i="9"/>
  <c r="I44" i="9"/>
  <c r="H44" i="9"/>
  <c r="G44" i="9"/>
  <c r="F44" i="9"/>
  <c r="E44" i="9"/>
  <c r="D44" i="9"/>
  <c r="C44" i="9"/>
  <c r="B44" i="9"/>
  <c r="J43" i="9"/>
  <c r="I43" i="9"/>
  <c r="H43" i="9"/>
  <c r="G43" i="9"/>
  <c r="F43" i="9"/>
  <c r="E43" i="9"/>
  <c r="D43" i="9"/>
  <c r="C43" i="9"/>
  <c r="B43" i="9"/>
  <c r="J42" i="9"/>
  <c r="I42" i="9"/>
  <c r="H42" i="9"/>
  <c r="G42" i="9"/>
  <c r="F42" i="9"/>
  <c r="E42" i="9"/>
  <c r="D42" i="9"/>
  <c r="C42" i="9"/>
  <c r="B42" i="9"/>
  <c r="J41" i="9"/>
  <c r="I41" i="9"/>
  <c r="H41" i="9"/>
  <c r="G41" i="9"/>
  <c r="F41" i="9"/>
  <c r="E41" i="9"/>
  <c r="D41" i="9"/>
  <c r="C41" i="9"/>
  <c r="B41" i="9"/>
  <c r="J40" i="9"/>
  <c r="I40" i="9"/>
  <c r="H40" i="9"/>
  <c r="G40" i="9"/>
  <c r="F40" i="9"/>
  <c r="E40" i="9"/>
  <c r="D40" i="9"/>
  <c r="C40" i="9"/>
  <c r="B40" i="9"/>
  <c r="J39" i="9"/>
  <c r="I39" i="9"/>
  <c r="H39" i="9"/>
  <c r="G39" i="9"/>
  <c r="F39" i="9"/>
  <c r="E39" i="9"/>
  <c r="D39" i="9"/>
  <c r="C39" i="9"/>
  <c r="B39" i="9"/>
  <c r="J38" i="9"/>
  <c r="I38" i="9"/>
  <c r="H38" i="9"/>
  <c r="G38" i="9"/>
  <c r="F38" i="9"/>
  <c r="E38" i="9"/>
  <c r="D38" i="9"/>
  <c r="C38" i="9"/>
  <c r="B38" i="9"/>
  <c r="J37" i="9"/>
  <c r="I37" i="9"/>
  <c r="H37" i="9"/>
  <c r="G37" i="9"/>
  <c r="F37" i="9"/>
  <c r="E37" i="9"/>
  <c r="D37" i="9"/>
  <c r="C37" i="9"/>
  <c r="B37" i="9"/>
  <c r="J36" i="9"/>
  <c r="I36" i="9"/>
  <c r="H36" i="9"/>
  <c r="G36" i="9"/>
  <c r="F36" i="9"/>
  <c r="E36" i="9"/>
  <c r="D36" i="9"/>
  <c r="C36" i="9"/>
  <c r="B36" i="9"/>
  <c r="J35" i="9"/>
  <c r="I35" i="9"/>
  <c r="H35" i="9"/>
  <c r="G35" i="9"/>
  <c r="F35" i="9"/>
  <c r="E35" i="9"/>
  <c r="D35" i="9"/>
  <c r="C35" i="9"/>
  <c r="B35" i="9"/>
  <c r="J34" i="9"/>
  <c r="I34" i="9"/>
  <c r="H34" i="9"/>
  <c r="G34" i="9"/>
  <c r="F34" i="9"/>
  <c r="E34" i="9"/>
  <c r="D34" i="9"/>
  <c r="C34" i="9"/>
  <c r="B34" i="9"/>
  <c r="J33" i="9"/>
  <c r="I33" i="9"/>
  <c r="H33" i="9"/>
  <c r="G33" i="9"/>
  <c r="F33" i="9"/>
  <c r="E33" i="9"/>
  <c r="D33" i="9"/>
  <c r="C33" i="9"/>
  <c r="B33" i="9"/>
  <c r="J32" i="9"/>
  <c r="I32" i="9"/>
  <c r="H32" i="9"/>
  <c r="G32" i="9"/>
  <c r="F32" i="9"/>
  <c r="E32" i="9"/>
  <c r="D32" i="9"/>
  <c r="C32" i="9"/>
  <c r="B32" i="9"/>
  <c r="J31" i="9"/>
  <c r="I31" i="9"/>
  <c r="H31" i="9"/>
  <c r="G31" i="9"/>
  <c r="F31" i="9"/>
  <c r="E31" i="9"/>
  <c r="D31" i="9"/>
  <c r="C31" i="9"/>
  <c r="B31" i="9"/>
  <c r="J30" i="9"/>
  <c r="I30" i="9"/>
  <c r="H30" i="9"/>
  <c r="G30" i="9"/>
  <c r="F30" i="9"/>
  <c r="E30" i="9"/>
  <c r="D30" i="9"/>
  <c r="C30" i="9"/>
  <c r="B30" i="9"/>
  <c r="J29" i="9"/>
  <c r="I29" i="9"/>
  <c r="H29" i="9"/>
  <c r="G29" i="9"/>
  <c r="F29" i="9"/>
  <c r="E29" i="9"/>
  <c r="D29" i="9"/>
  <c r="C29" i="9"/>
  <c r="B29" i="9"/>
  <c r="J28" i="9"/>
  <c r="I28" i="9"/>
  <c r="H28" i="9"/>
  <c r="G28" i="9"/>
  <c r="F28" i="9"/>
  <c r="E28" i="9"/>
  <c r="D28" i="9"/>
  <c r="C28" i="9"/>
  <c r="B28" i="9"/>
  <c r="J27" i="9"/>
  <c r="I27" i="9"/>
  <c r="H27" i="9"/>
  <c r="G27" i="9"/>
  <c r="F27" i="9"/>
  <c r="E27" i="9"/>
  <c r="D27" i="9"/>
  <c r="C27" i="9"/>
  <c r="B27" i="9"/>
  <c r="J26" i="9"/>
  <c r="I26" i="9"/>
  <c r="H26" i="9"/>
  <c r="G26" i="9"/>
  <c r="F26" i="9"/>
  <c r="E26" i="9"/>
  <c r="D26" i="9"/>
  <c r="C26" i="9"/>
  <c r="B26" i="9"/>
  <c r="J25" i="9"/>
  <c r="I25" i="9"/>
  <c r="H25" i="9"/>
  <c r="G25" i="9"/>
  <c r="F25" i="9"/>
  <c r="E25" i="9"/>
  <c r="D25" i="9"/>
  <c r="C25" i="9"/>
  <c r="B25" i="9"/>
  <c r="J24" i="9"/>
  <c r="I24" i="9"/>
  <c r="H24" i="9"/>
  <c r="G24" i="9"/>
  <c r="F24" i="9"/>
  <c r="E24" i="9"/>
  <c r="D24" i="9"/>
  <c r="C24" i="9"/>
  <c r="B24" i="9"/>
  <c r="J23" i="9"/>
  <c r="I23" i="9"/>
  <c r="H23" i="9"/>
  <c r="G23" i="9"/>
  <c r="F23" i="9"/>
  <c r="E23" i="9"/>
  <c r="D23" i="9"/>
  <c r="C23" i="9"/>
  <c r="B23" i="9"/>
  <c r="J22" i="9"/>
  <c r="I22" i="9"/>
  <c r="H22" i="9"/>
  <c r="G22" i="9"/>
  <c r="F22" i="9"/>
  <c r="E22" i="9"/>
  <c r="D22" i="9"/>
  <c r="C22" i="9"/>
  <c r="B22" i="9"/>
  <c r="J21" i="9"/>
  <c r="I21" i="9"/>
  <c r="H21" i="9"/>
  <c r="G21" i="9"/>
  <c r="F21" i="9"/>
  <c r="E21" i="9"/>
  <c r="D21" i="9"/>
  <c r="C21" i="9"/>
  <c r="B21" i="9"/>
  <c r="J20" i="9"/>
  <c r="I20" i="9"/>
  <c r="H20" i="9"/>
  <c r="G20" i="9"/>
  <c r="F20" i="9"/>
  <c r="E20" i="9"/>
  <c r="D20" i="9"/>
  <c r="C20" i="9"/>
  <c r="B20" i="9"/>
  <c r="J19" i="9"/>
  <c r="I19" i="9"/>
  <c r="H19" i="9"/>
  <c r="G19" i="9"/>
  <c r="F19" i="9"/>
  <c r="E19" i="9"/>
  <c r="D19" i="9"/>
  <c r="C19" i="9"/>
  <c r="B19" i="9"/>
  <c r="J18" i="9"/>
  <c r="I18" i="9"/>
  <c r="H18" i="9"/>
  <c r="G18" i="9"/>
  <c r="F18" i="9"/>
  <c r="E18" i="9"/>
  <c r="D18" i="9"/>
  <c r="C18" i="9"/>
  <c r="B18" i="9"/>
  <c r="J17" i="9"/>
  <c r="I17" i="9"/>
  <c r="H17" i="9"/>
  <c r="G17" i="9"/>
  <c r="F17" i="9"/>
  <c r="E17" i="9"/>
  <c r="D17" i="9"/>
  <c r="C17" i="9"/>
  <c r="B17" i="9"/>
  <c r="J16" i="9"/>
  <c r="I16" i="9"/>
  <c r="H16" i="9"/>
  <c r="G16" i="9"/>
  <c r="F16" i="9"/>
  <c r="E16" i="9"/>
  <c r="D16" i="9"/>
  <c r="C16" i="9"/>
  <c r="B16" i="9"/>
  <c r="J15" i="9"/>
  <c r="I15" i="9"/>
  <c r="H15" i="9"/>
  <c r="G15" i="9"/>
  <c r="F15" i="9"/>
  <c r="E15" i="9"/>
  <c r="D15" i="9"/>
  <c r="C15" i="9"/>
  <c r="B15" i="9"/>
  <c r="J14" i="9"/>
  <c r="I14" i="9"/>
  <c r="H14" i="9"/>
  <c r="G14" i="9"/>
  <c r="F14" i="9"/>
  <c r="E14" i="9"/>
  <c r="D14" i="9"/>
  <c r="C14" i="9"/>
  <c r="B14" i="9"/>
  <c r="J13" i="9"/>
  <c r="I13" i="9"/>
  <c r="H13" i="9"/>
  <c r="G13" i="9"/>
  <c r="F13" i="9"/>
  <c r="E13" i="9"/>
  <c r="D13" i="9"/>
  <c r="C13" i="9"/>
  <c r="B13" i="9"/>
  <c r="J12" i="9"/>
  <c r="I12" i="9"/>
  <c r="H12" i="9"/>
  <c r="G12" i="9"/>
  <c r="F12" i="9"/>
  <c r="E12" i="9"/>
  <c r="D12" i="9"/>
  <c r="C12" i="9"/>
  <c r="B12" i="9"/>
  <c r="J11" i="9"/>
  <c r="I11" i="9"/>
  <c r="H11" i="9"/>
  <c r="G11" i="9"/>
  <c r="F11" i="9"/>
  <c r="E11" i="9"/>
  <c r="D11" i="9"/>
  <c r="C11" i="9"/>
  <c r="B11" i="9"/>
  <c r="J10" i="9"/>
  <c r="I10" i="9"/>
  <c r="H10" i="9"/>
  <c r="G10" i="9"/>
  <c r="F10" i="9"/>
  <c r="E10" i="9"/>
  <c r="D10" i="9"/>
  <c r="C10" i="9"/>
  <c r="B10" i="9"/>
  <c r="J9" i="9"/>
  <c r="I9" i="9"/>
  <c r="H9" i="9"/>
  <c r="G9" i="9"/>
  <c r="F9" i="9"/>
  <c r="E9" i="9"/>
  <c r="D9" i="9"/>
  <c r="C9" i="9"/>
  <c r="B9" i="9"/>
  <c r="J8" i="9"/>
  <c r="I8" i="9"/>
  <c r="H8" i="9"/>
  <c r="G8" i="9"/>
  <c r="F8" i="9"/>
  <c r="E8" i="9"/>
  <c r="D8" i="9"/>
  <c r="C8" i="9"/>
  <c r="B8" i="9"/>
  <c r="J7" i="9"/>
  <c r="I7" i="9"/>
  <c r="H7" i="9"/>
  <c r="G7" i="9"/>
  <c r="F7" i="9"/>
  <c r="E7" i="9"/>
  <c r="D7" i="9"/>
  <c r="C7" i="9"/>
  <c r="B7" i="9"/>
  <c r="B89" i="8"/>
  <c r="C89" i="8"/>
  <c r="D89" i="8"/>
  <c r="E89" i="8"/>
  <c r="F89" i="8"/>
  <c r="G89" i="8"/>
  <c r="H89" i="8"/>
  <c r="I89" i="8"/>
  <c r="J89" i="8"/>
  <c r="B90" i="8"/>
  <c r="C90" i="8"/>
  <c r="D90" i="8"/>
  <c r="E90" i="8"/>
  <c r="F90" i="8"/>
  <c r="G90" i="8"/>
  <c r="H90" i="8"/>
  <c r="I90" i="8"/>
  <c r="J90" i="8"/>
  <c r="B91" i="8"/>
  <c r="C91" i="8"/>
  <c r="D91" i="8"/>
  <c r="E91" i="8"/>
  <c r="F91" i="8"/>
  <c r="G91" i="8"/>
  <c r="H91" i="8"/>
  <c r="I91" i="8"/>
  <c r="J91" i="8"/>
  <c r="B28" i="8"/>
  <c r="C28" i="8"/>
  <c r="D28" i="8"/>
  <c r="E28" i="8"/>
  <c r="F28" i="8"/>
  <c r="G28" i="8"/>
  <c r="H28" i="8"/>
  <c r="I28" i="8"/>
  <c r="J28" i="8"/>
  <c r="B29" i="8"/>
  <c r="C29" i="8"/>
  <c r="D29" i="8"/>
  <c r="E29" i="8"/>
  <c r="F29" i="8"/>
  <c r="G29" i="8"/>
  <c r="H29" i="8"/>
  <c r="I29" i="8"/>
  <c r="J29" i="8"/>
  <c r="B30" i="8"/>
  <c r="C30" i="8"/>
  <c r="D30" i="8"/>
  <c r="E30" i="8"/>
  <c r="F30" i="8"/>
  <c r="G30" i="8"/>
  <c r="H30" i="8"/>
  <c r="I30" i="8"/>
  <c r="J30" i="8"/>
  <c r="B31" i="8"/>
  <c r="C31" i="8"/>
  <c r="D31" i="8"/>
  <c r="E31" i="8"/>
  <c r="F31" i="8"/>
  <c r="G31" i="8"/>
  <c r="H31" i="8"/>
  <c r="I31" i="8"/>
  <c r="J31" i="8"/>
  <c r="B32" i="8"/>
  <c r="C32" i="8"/>
  <c r="D32" i="8"/>
  <c r="E32" i="8"/>
  <c r="F32" i="8"/>
  <c r="G32" i="8"/>
  <c r="H32" i="8"/>
  <c r="I32" i="8"/>
  <c r="J32" i="8"/>
  <c r="B33" i="8"/>
  <c r="C33" i="8"/>
  <c r="D33" i="8"/>
  <c r="E33" i="8"/>
  <c r="F33" i="8"/>
  <c r="G33" i="8"/>
  <c r="H33" i="8"/>
  <c r="I33" i="8"/>
  <c r="J33" i="8"/>
  <c r="B34" i="8"/>
  <c r="C34" i="8"/>
  <c r="D34" i="8"/>
  <c r="E34" i="8"/>
  <c r="F34" i="8"/>
  <c r="G34" i="8"/>
  <c r="H34" i="8"/>
  <c r="I34" i="8"/>
  <c r="J34" i="8"/>
  <c r="B35" i="8"/>
  <c r="C35" i="8"/>
  <c r="D35" i="8"/>
  <c r="E35" i="8"/>
  <c r="F35" i="8"/>
  <c r="G35" i="8"/>
  <c r="H35" i="8"/>
  <c r="I35" i="8"/>
  <c r="J35" i="8"/>
  <c r="B36" i="8"/>
  <c r="C36" i="8"/>
  <c r="D36" i="8"/>
  <c r="E36" i="8"/>
  <c r="F36" i="8"/>
  <c r="G36" i="8"/>
  <c r="H36" i="8"/>
  <c r="I36" i="8"/>
  <c r="J36" i="8"/>
  <c r="B37" i="8"/>
  <c r="C37" i="8"/>
  <c r="D37" i="8"/>
  <c r="E37" i="8"/>
  <c r="F37" i="8"/>
  <c r="G37" i="8"/>
  <c r="H37" i="8"/>
  <c r="I37" i="8"/>
  <c r="J37" i="8"/>
  <c r="B38" i="8"/>
  <c r="C38" i="8"/>
  <c r="D38" i="8"/>
  <c r="E38" i="8"/>
  <c r="F38" i="8"/>
  <c r="G38" i="8"/>
  <c r="H38" i="8"/>
  <c r="I38" i="8"/>
  <c r="J38" i="8"/>
  <c r="B39" i="8"/>
  <c r="C39" i="8"/>
  <c r="D39" i="8"/>
  <c r="E39" i="8"/>
  <c r="F39" i="8"/>
  <c r="G39" i="8"/>
  <c r="H39" i="8"/>
  <c r="I39" i="8"/>
  <c r="J39" i="8"/>
  <c r="B40" i="8"/>
  <c r="C40" i="8"/>
  <c r="D40" i="8"/>
  <c r="E40" i="8"/>
  <c r="F40" i="8"/>
  <c r="G40" i="8"/>
  <c r="H40" i="8"/>
  <c r="I40" i="8"/>
  <c r="J40" i="8"/>
  <c r="B41" i="8"/>
  <c r="C41" i="8"/>
  <c r="D41" i="8"/>
  <c r="E41" i="8"/>
  <c r="F41" i="8"/>
  <c r="G41" i="8"/>
  <c r="H41" i="8"/>
  <c r="I41" i="8"/>
  <c r="J41" i="8"/>
  <c r="B42" i="8"/>
  <c r="C42" i="8"/>
  <c r="D42" i="8"/>
  <c r="E42" i="8"/>
  <c r="F42" i="8"/>
  <c r="G42" i="8"/>
  <c r="H42" i="8"/>
  <c r="I42" i="8"/>
  <c r="J42" i="8"/>
  <c r="B43" i="8"/>
  <c r="C43" i="8"/>
  <c r="D43" i="8"/>
  <c r="E43" i="8"/>
  <c r="F43" i="8"/>
  <c r="G43" i="8"/>
  <c r="H43" i="8"/>
  <c r="I43" i="8"/>
  <c r="J43" i="8"/>
  <c r="B44" i="8"/>
  <c r="C44" i="8"/>
  <c r="D44" i="8"/>
  <c r="E44" i="8"/>
  <c r="F44" i="8"/>
  <c r="G44" i="8"/>
  <c r="H44" i="8"/>
  <c r="I44" i="8"/>
  <c r="J44" i="8"/>
  <c r="B45" i="8"/>
  <c r="C45" i="8"/>
  <c r="D45" i="8"/>
  <c r="E45" i="8"/>
  <c r="F45" i="8"/>
  <c r="G45" i="8"/>
  <c r="H45" i="8"/>
  <c r="I45" i="8"/>
  <c r="J45" i="8"/>
  <c r="B46" i="8"/>
  <c r="C46" i="8"/>
  <c r="D46" i="8"/>
  <c r="E46" i="8"/>
  <c r="F46" i="8"/>
  <c r="G46" i="8"/>
  <c r="H46" i="8"/>
  <c r="I46" i="8"/>
  <c r="J46" i="8"/>
  <c r="B47" i="8"/>
  <c r="C47" i="8"/>
  <c r="D47" i="8"/>
  <c r="E47" i="8"/>
  <c r="F47" i="8"/>
  <c r="G47" i="8"/>
  <c r="H47" i="8"/>
  <c r="I47" i="8"/>
  <c r="J47" i="8"/>
  <c r="B48" i="8"/>
  <c r="C48" i="8"/>
  <c r="D48" i="8"/>
  <c r="E48" i="8"/>
  <c r="F48" i="8"/>
  <c r="G48" i="8"/>
  <c r="H48" i="8"/>
  <c r="I48" i="8"/>
  <c r="J48" i="8"/>
  <c r="B49" i="8"/>
  <c r="C49" i="8"/>
  <c r="D49" i="8"/>
  <c r="E49" i="8"/>
  <c r="F49" i="8"/>
  <c r="G49" i="8"/>
  <c r="H49" i="8"/>
  <c r="I49" i="8"/>
  <c r="J49" i="8"/>
  <c r="B50" i="8"/>
  <c r="C50" i="8"/>
  <c r="D50" i="8"/>
  <c r="E50" i="8"/>
  <c r="F50" i="8"/>
  <c r="G50" i="8"/>
  <c r="H50" i="8"/>
  <c r="I50" i="8"/>
  <c r="J50" i="8"/>
  <c r="B51" i="8"/>
  <c r="C51" i="8"/>
  <c r="D51" i="8"/>
  <c r="E51" i="8"/>
  <c r="F51" i="8"/>
  <c r="G51" i="8"/>
  <c r="H51" i="8"/>
  <c r="I51" i="8"/>
  <c r="J51" i="8"/>
  <c r="B52" i="8"/>
  <c r="C52" i="8"/>
  <c r="D52" i="8"/>
  <c r="E52" i="8"/>
  <c r="F52" i="8"/>
  <c r="G52" i="8"/>
  <c r="H52" i="8"/>
  <c r="I52" i="8"/>
  <c r="J52" i="8"/>
  <c r="B53" i="8"/>
  <c r="C53" i="8"/>
  <c r="D53" i="8"/>
  <c r="E53" i="8"/>
  <c r="F53" i="8"/>
  <c r="G53" i="8"/>
  <c r="H53" i="8"/>
  <c r="I53" i="8"/>
  <c r="J53" i="8"/>
  <c r="B54" i="8"/>
  <c r="C54" i="8"/>
  <c r="D54" i="8"/>
  <c r="E54" i="8"/>
  <c r="F54" i="8"/>
  <c r="G54" i="8"/>
  <c r="H54" i="8"/>
  <c r="I54" i="8"/>
  <c r="J54" i="8"/>
  <c r="B55" i="8"/>
  <c r="C55" i="8"/>
  <c r="D55" i="8"/>
  <c r="E55" i="8"/>
  <c r="F55" i="8"/>
  <c r="G55" i="8"/>
  <c r="H55" i="8"/>
  <c r="I55" i="8"/>
  <c r="J55" i="8"/>
  <c r="B56" i="8"/>
  <c r="C56" i="8"/>
  <c r="D56" i="8"/>
  <c r="E56" i="8"/>
  <c r="F56" i="8"/>
  <c r="G56" i="8"/>
  <c r="H56" i="8"/>
  <c r="I56" i="8"/>
  <c r="J56" i="8"/>
  <c r="B57" i="8"/>
  <c r="C57" i="8"/>
  <c r="D57" i="8"/>
  <c r="E57" i="8"/>
  <c r="F57" i="8"/>
  <c r="G57" i="8"/>
  <c r="H57" i="8"/>
  <c r="I57" i="8"/>
  <c r="J57" i="8"/>
  <c r="B58" i="8"/>
  <c r="C58" i="8"/>
  <c r="D58" i="8"/>
  <c r="E58" i="8"/>
  <c r="F58" i="8"/>
  <c r="G58" i="8"/>
  <c r="H58" i="8"/>
  <c r="I58" i="8"/>
  <c r="J58" i="8"/>
  <c r="B59" i="8"/>
  <c r="C59" i="8"/>
  <c r="D59" i="8"/>
  <c r="E59" i="8"/>
  <c r="F59" i="8"/>
  <c r="G59" i="8"/>
  <c r="H59" i="8"/>
  <c r="I59" i="8"/>
  <c r="J59" i="8"/>
  <c r="B60" i="8"/>
  <c r="C60" i="8"/>
  <c r="D60" i="8"/>
  <c r="E60" i="8"/>
  <c r="F60" i="8"/>
  <c r="G60" i="8"/>
  <c r="H60" i="8"/>
  <c r="I60" i="8"/>
  <c r="J60" i="8"/>
  <c r="B61" i="8"/>
  <c r="C61" i="8"/>
  <c r="D61" i="8"/>
  <c r="E61" i="8"/>
  <c r="F61" i="8"/>
  <c r="G61" i="8"/>
  <c r="H61" i="8"/>
  <c r="I61" i="8"/>
  <c r="J61" i="8"/>
  <c r="B62" i="8"/>
  <c r="C62" i="8"/>
  <c r="D62" i="8"/>
  <c r="E62" i="8"/>
  <c r="F62" i="8"/>
  <c r="G62" i="8"/>
  <c r="H62" i="8"/>
  <c r="I62" i="8"/>
  <c r="J62" i="8"/>
  <c r="B63" i="8"/>
  <c r="C63" i="8"/>
  <c r="D63" i="8"/>
  <c r="E63" i="8"/>
  <c r="F63" i="8"/>
  <c r="G63" i="8"/>
  <c r="H63" i="8"/>
  <c r="I63" i="8"/>
  <c r="J63" i="8"/>
  <c r="B64" i="8"/>
  <c r="C64" i="8"/>
  <c r="D64" i="8"/>
  <c r="E64" i="8"/>
  <c r="F64" i="8"/>
  <c r="G64" i="8"/>
  <c r="H64" i="8"/>
  <c r="I64" i="8"/>
  <c r="J64" i="8"/>
  <c r="B65" i="8"/>
  <c r="C65" i="8"/>
  <c r="D65" i="8"/>
  <c r="E65" i="8"/>
  <c r="F65" i="8"/>
  <c r="G65" i="8"/>
  <c r="H65" i="8"/>
  <c r="I65" i="8"/>
  <c r="J65" i="8"/>
  <c r="B66" i="8"/>
  <c r="C66" i="8"/>
  <c r="D66" i="8"/>
  <c r="E66" i="8"/>
  <c r="F66" i="8"/>
  <c r="G66" i="8"/>
  <c r="H66" i="8"/>
  <c r="I66" i="8"/>
  <c r="J66" i="8"/>
  <c r="B67" i="8"/>
  <c r="C67" i="8"/>
  <c r="D67" i="8"/>
  <c r="E67" i="8"/>
  <c r="F67" i="8"/>
  <c r="G67" i="8"/>
  <c r="H67" i="8"/>
  <c r="I67" i="8"/>
  <c r="J67" i="8"/>
  <c r="B68" i="8"/>
  <c r="C68" i="8"/>
  <c r="D68" i="8"/>
  <c r="E68" i="8"/>
  <c r="F68" i="8"/>
  <c r="G68" i="8"/>
  <c r="H68" i="8"/>
  <c r="I68" i="8"/>
  <c r="J68" i="8"/>
  <c r="B69" i="8"/>
  <c r="C69" i="8"/>
  <c r="D69" i="8"/>
  <c r="E69" i="8"/>
  <c r="F69" i="8"/>
  <c r="G69" i="8"/>
  <c r="H69" i="8"/>
  <c r="I69" i="8"/>
  <c r="J69" i="8"/>
  <c r="B70" i="8"/>
  <c r="C70" i="8"/>
  <c r="D70" i="8"/>
  <c r="E70" i="8"/>
  <c r="F70" i="8"/>
  <c r="G70" i="8"/>
  <c r="H70" i="8"/>
  <c r="I70" i="8"/>
  <c r="J70" i="8"/>
  <c r="B71" i="8"/>
  <c r="C71" i="8"/>
  <c r="D71" i="8"/>
  <c r="E71" i="8"/>
  <c r="F71" i="8"/>
  <c r="G71" i="8"/>
  <c r="H71" i="8"/>
  <c r="I71" i="8"/>
  <c r="J71" i="8"/>
  <c r="B72" i="8"/>
  <c r="C72" i="8"/>
  <c r="D72" i="8"/>
  <c r="E72" i="8"/>
  <c r="F72" i="8"/>
  <c r="G72" i="8"/>
  <c r="H72" i="8"/>
  <c r="I72" i="8"/>
  <c r="J72" i="8"/>
  <c r="B73" i="8"/>
  <c r="C73" i="8"/>
  <c r="D73" i="8"/>
  <c r="E73" i="8"/>
  <c r="F73" i="8"/>
  <c r="G73" i="8"/>
  <c r="H73" i="8"/>
  <c r="I73" i="8"/>
  <c r="J73" i="8"/>
  <c r="B74" i="8"/>
  <c r="C74" i="8"/>
  <c r="D74" i="8"/>
  <c r="E74" i="8"/>
  <c r="F74" i="8"/>
  <c r="G74" i="8"/>
  <c r="H74" i="8"/>
  <c r="I74" i="8"/>
  <c r="J74" i="8"/>
  <c r="B75" i="8"/>
  <c r="C75" i="8"/>
  <c r="D75" i="8"/>
  <c r="E75" i="8"/>
  <c r="F75" i="8"/>
  <c r="G75" i="8"/>
  <c r="H75" i="8"/>
  <c r="I75" i="8"/>
  <c r="J75" i="8"/>
  <c r="B76" i="8"/>
  <c r="C76" i="8"/>
  <c r="D76" i="8"/>
  <c r="E76" i="8"/>
  <c r="F76" i="8"/>
  <c r="G76" i="8"/>
  <c r="H76" i="8"/>
  <c r="I76" i="8"/>
  <c r="J76" i="8"/>
  <c r="B77" i="8"/>
  <c r="C77" i="8"/>
  <c r="D77" i="8"/>
  <c r="E77" i="8"/>
  <c r="F77" i="8"/>
  <c r="G77" i="8"/>
  <c r="H77" i="8"/>
  <c r="I77" i="8"/>
  <c r="J77" i="8"/>
  <c r="B78" i="8"/>
  <c r="C78" i="8"/>
  <c r="D78" i="8"/>
  <c r="E78" i="8"/>
  <c r="F78" i="8"/>
  <c r="G78" i="8"/>
  <c r="H78" i="8"/>
  <c r="I78" i="8"/>
  <c r="J78" i="8"/>
  <c r="B79" i="8"/>
  <c r="C79" i="8"/>
  <c r="D79" i="8"/>
  <c r="E79" i="8"/>
  <c r="F79" i="8"/>
  <c r="G79" i="8"/>
  <c r="H79" i="8"/>
  <c r="I79" i="8"/>
  <c r="J79" i="8"/>
  <c r="B80" i="8"/>
  <c r="C80" i="8"/>
  <c r="D80" i="8"/>
  <c r="E80" i="8"/>
  <c r="F80" i="8"/>
  <c r="G80" i="8"/>
  <c r="H80" i="8"/>
  <c r="I80" i="8"/>
  <c r="J80" i="8"/>
  <c r="B81" i="8"/>
  <c r="C81" i="8"/>
  <c r="D81" i="8"/>
  <c r="E81" i="8"/>
  <c r="F81" i="8"/>
  <c r="G81" i="8"/>
  <c r="H81" i="8"/>
  <c r="I81" i="8"/>
  <c r="J81" i="8"/>
  <c r="B82" i="8"/>
  <c r="C82" i="8"/>
  <c r="D82" i="8"/>
  <c r="E82" i="8"/>
  <c r="F82" i="8"/>
  <c r="G82" i="8"/>
  <c r="H82" i="8"/>
  <c r="I82" i="8"/>
  <c r="J82" i="8"/>
  <c r="B83" i="8"/>
  <c r="C83" i="8"/>
  <c r="D83" i="8"/>
  <c r="E83" i="8"/>
  <c r="F83" i="8"/>
  <c r="G83" i="8"/>
  <c r="H83" i="8"/>
  <c r="I83" i="8"/>
  <c r="J83" i="8"/>
  <c r="B84" i="8"/>
  <c r="C84" i="8"/>
  <c r="D84" i="8"/>
  <c r="E84" i="8"/>
  <c r="F84" i="8"/>
  <c r="G84" i="8"/>
  <c r="H84" i="8"/>
  <c r="I84" i="8"/>
  <c r="J84" i="8"/>
  <c r="B85" i="8"/>
  <c r="C85" i="8"/>
  <c r="D85" i="8"/>
  <c r="E85" i="8"/>
  <c r="F85" i="8"/>
  <c r="G85" i="8"/>
  <c r="H85" i="8"/>
  <c r="I85" i="8"/>
  <c r="J85" i="8"/>
  <c r="B86" i="8"/>
  <c r="C86" i="8"/>
  <c r="D86" i="8"/>
  <c r="E86" i="8"/>
  <c r="F86" i="8"/>
  <c r="G86" i="8"/>
  <c r="H86" i="8"/>
  <c r="I86" i="8"/>
  <c r="J86" i="8"/>
  <c r="B87" i="8"/>
  <c r="C87" i="8"/>
  <c r="D87" i="8"/>
  <c r="E87" i="8"/>
  <c r="F87" i="8"/>
  <c r="G87" i="8"/>
  <c r="H87" i="8"/>
  <c r="I87" i="8"/>
  <c r="J87" i="8"/>
  <c r="B88" i="8"/>
  <c r="C88" i="8"/>
  <c r="D88" i="8"/>
  <c r="E88" i="8"/>
  <c r="F88" i="8"/>
  <c r="G88" i="8"/>
  <c r="H88" i="8"/>
  <c r="I88" i="8"/>
  <c r="J88" i="8"/>
  <c r="D8" i="8"/>
  <c r="E8" i="8"/>
  <c r="F8" i="8"/>
  <c r="G8" i="8"/>
  <c r="H8" i="8"/>
  <c r="I8" i="8"/>
  <c r="J8" i="8"/>
  <c r="D9" i="8"/>
  <c r="E9" i="8"/>
  <c r="F9" i="8"/>
  <c r="G9" i="8"/>
  <c r="H9" i="8"/>
  <c r="I9" i="8"/>
  <c r="J9" i="8"/>
  <c r="D10" i="8"/>
  <c r="E10" i="8"/>
  <c r="F10" i="8"/>
  <c r="G10" i="8"/>
  <c r="H10" i="8"/>
  <c r="I10" i="8"/>
  <c r="J10" i="8"/>
  <c r="D11" i="8"/>
  <c r="E11" i="8"/>
  <c r="F11" i="8"/>
  <c r="G11" i="8"/>
  <c r="H11" i="8"/>
  <c r="I11" i="8"/>
  <c r="J11" i="8"/>
  <c r="D12" i="8"/>
  <c r="E12" i="8"/>
  <c r="F12" i="8"/>
  <c r="G12" i="8"/>
  <c r="H12" i="8"/>
  <c r="I12" i="8"/>
  <c r="J12" i="8"/>
  <c r="D13" i="8"/>
  <c r="E13" i="8"/>
  <c r="F13" i="8"/>
  <c r="G13" i="8"/>
  <c r="H13" i="8"/>
  <c r="I13" i="8"/>
  <c r="J13" i="8"/>
  <c r="D14" i="8"/>
  <c r="E14" i="8"/>
  <c r="F14" i="8"/>
  <c r="G14" i="8"/>
  <c r="H14" i="8"/>
  <c r="I14" i="8"/>
  <c r="J14" i="8"/>
  <c r="D15" i="8"/>
  <c r="E15" i="8"/>
  <c r="F15" i="8"/>
  <c r="G15" i="8"/>
  <c r="H15" i="8"/>
  <c r="I15" i="8"/>
  <c r="J15" i="8"/>
  <c r="D16" i="8"/>
  <c r="E16" i="8"/>
  <c r="F16" i="8"/>
  <c r="G16" i="8"/>
  <c r="H16" i="8"/>
  <c r="I16" i="8"/>
  <c r="J16" i="8"/>
  <c r="D17" i="8"/>
  <c r="E17" i="8"/>
  <c r="F17" i="8"/>
  <c r="G17" i="8"/>
  <c r="H17" i="8"/>
  <c r="I17" i="8"/>
  <c r="J17" i="8"/>
  <c r="D18" i="8"/>
  <c r="E18" i="8"/>
  <c r="F18" i="8"/>
  <c r="G18" i="8"/>
  <c r="H18" i="8"/>
  <c r="I18" i="8"/>
  <c r="J18" i="8"/>
  <c r="D19" i="8"/>
  <c r="E19" i="8"/>
  <c r="F19" i="8"/>
  <c r="G19" i="8"/>
  <c r="H19" i="8"/>
  <c r="I19" i="8"/>
  <c r="J19" i="8"/>
  <c r="D20" i="8"/>
  <c r="E20" i="8"/>
  <c r="F20" i="8"/>
  <c r="G20" i="8"/>
  <c r="H20" i="8"/>
  <c r="I20" i="8"/>
  <c r="J20" i="8"/>
  <c r="D21" i="8"/>
  <c r="E21" i="8"/>
  <c r="F21" i="8"/>
  <c r="G21" i="8"/>
  <c r="H21" i="8"/>
  <c r="I21" i="8"/>
  <c r="J21" i="8"/>
  <c r="D22" i="8"/>
  <c r="E22" i="8"/>
  <c r="F22" i="8"/>
  <c r="G22" i="8"/>
  <c r="H22" i="8"/>
  <c r="I22" i="8"/>
  <c r="J22" i="8"/>
  <c r="D23" i="8"/>
  <c r="E23" i="8"/>
  <c r="F23" i="8"/>
  <c r="G23" i="8"/>
  <c r="H23" i="8"/>
  <c r="I23" i="8"/>
  <c r="J23" i="8"/>
  <c r="D24" i="8"/>
  <c r="E24" i="8"/>
  <c r="F24" i="8"/>
  <c r="G24" i="8"/>
  <c r="H24" i="8"/>
  <c r="I24" i="8"/>
  <c r="J24" i="8"/>
  <c r="D25" i="8"/>
  <c r="E25" i="8"/>
  <c r="F25" i="8"/>
  <c r="G25" i="8"/>
  <c r="H25" i="8"/>
  <c r="I25" i="8"/>
  <c r="J25" i="8"/>
  <c r="D26" i="8"/>
  <c r="E26" i="8"/>
  <c r="F26" i="8"/>
  <c r="G26" i="8"/>
  <c r="H26" i="8"/>
  <c r="I26" i="8"/>
  <c r="J26" i="8"/>
  <c r="D27" i="8"/>
  <c r="E27" i="8"/>
  <c r="F27" i="8"/>
  <c r="G27" i="8"/>
  <c r="H27" i="8"/>
  <c r="I27" i="8"/>
  <c r="J27" i="8"/>
  <c r="C7" i="8"/>
  <c r="D7" i="8"/>
  <c r="E7" i="8"/>
  <c r="F7" i="8"/>
  <c r="G7" i="8"/>
  <c r="H7" i="8"/>
  <c r="I7" i="8"/>
  <c r="J7" i="8"/>
  <c r="C8" i="8"/>
  <c r="C9" i="8"/>
  <c r="C10" i="8"/>
  <c r="C11" i="8"/>
  <c r="C12" i="8"/>
  <c r="C13" i="8"/>
  <c r="C14" i="8"/>
  <c r="C15" i="8"/>
  <c r="C16" i="8"/>
  <c r="C17" i="8"/>
  <c r="C18" i="8"/>
  <c r="C19" i="8"/>
  <c r="C20" i="8"/>
  <c r="C21" i="8"/>
  <c r="C22" i="8"/>
  <c r="C23" i="8"/>
  <c r="C24" i="8"/>
  <c r="C25" i="8"/>
  <c r="C26" i="8"/>
  <c r="C27" i="8"/>
  <c r="B8" i="8"/>
  <c r="B9" i="8"/>
  <c r="B10" i="8"/>
  <c r="B11" i="8"/>
  <c r="B12" i="8"/>
  <c r="B13" i="8"/>
  <c r="B14" i="8"/>
  <c r="B15" i="8"/>
  <c r="B16" i="8"/>
  <c r="B17" i="8"/>
  <c r="B18" i="8"/>
  <c r="B19" i="8"/>
  <c r="B20" i="8"/>
  <c r="B21" i="8"/>
  <c r="B22" i="8"/>
  <c r="B23" i="8"/>
  <c r="B24" i="8"/>
  <c r="B25" i="8"/>
  <c r="B26" i="8"/>
  <c r="B27" i="8"/>
  <c r="B7" i="8"/>
  <c r="I16" i="6"/>
  <c r="H16" i="6"/>
  <c r="G16" i="6"/>
  <c r="F16" i="6"/>
  <c r="E16" i="6"/>
  <c r="D16" i="6"/>
  <c r="C16" i="6"/>
  <c r="B16" i="6"/>
  <c r="I15" i="6"/>
  <c r="H15" i="6"/>
  <c r="G15" i="6"/>
  <c r="F15" i="6"/>
  <c r="E15" i="6"/>
  <c r="D15" i="6"/>
  <c r="C15" i="6"/>
  <c r="B15" i="6"/>
  <c r="I14" i="6"/>
  <c r="H14" i="6"/>
  <c r="G14" i="6"/>
  <c r="F14" i="6"/>
  <c r="E14" i="6"/>
  <c r="D14" i="6"/>
  <c r="C14" i="6"/>
  <c r="B14" i="6"/>
  <c r="I13" i="6"/>
  <c r="H13" i="6"/>
  <c r="G13" i="6"/>
  <c r="F13" i="6"/>
  <c r="E13" i="6"/>
  <c r="D13" i="6"/>
  <c r="C13" i="6"/>
  <c r="B13" i="6"/>
  <c r="I12" i="6"/>
  <c r="H12" i="6"/>
  <c r="G12" i="6"/>
  <c r="F12" i="6"/>
  <c r="E12" i="6"/>
  <c r="D12" i="6"/>
  <c r="C12" i="6"/>
  <c r="B12" i="6"/>
  <c r="I11" i="6"/>
  <c r="H11" i="6"/>
  <c r="G11" i="6"/>
  <c r="F11" i="6"/>
  <c r="E11" i="6"/>
  <c r="D11" i="6"/>
  <c r="C11" i="6"/>
  <c r="B11" i="6"/>
  <c r="I10" i="6"/>
  <c r="H10" i="6"/>
  <c r="G10" i="6"/>
  <c r="F10" i="6"/>
  <c r="E10" i="6"/>
  <c r="D10" i="6"/>
  <c r="C10" i="6"/>
  <c r="B10" i="6"/>
  <c r="I9" i="6"/>
  <c r="H9" i="6"/>
  <c r="G9" i="6"/>
  <c r="F9" i="6"/>
  <c r="E9" i="6"/>
  <c r="D9" i="6"/>
  <c r="C9" i="6"/>
  <c r="B9" i="6"/>
  <c r="I8" i="6"/>
  <c r="H8" i="6"/>
  <c r="G8" i="6"/>
  <c r="F8" i="6"/>
  <c r="E8" i="6"/>
  <c r="D8" i="6"/>
  <c r="C8" i="6"/>
  <c r="B8" i="6"/>
  <c r="I7" i="6"/>
  <c r="H7" i="6"/>
  <c r="G7" i="6"/>
  <c r="F7" i="6"/>
  <c r="E7" i="6"/>
  <c r="D7" i="6"/>
  <c r="C7" i="6"/>
  <c r="B7" i="6"/>
  <c r="B26" i="3"/>
  <c r="C26" i="3"/>
  <c r="D26" i="3"/>
  <c r="E26" i="3"/>
  <c r="F26" i="3"/>
  <c r="G26" i="3"/>
  <c r="H26" i="3"/>
  <c r="I26" i="3"/>
  <c r="B27" i="3"/>
  <c r="C27" i="3"/>
  <c r="D27" i="3"/>
  <c r="E27" i="3"/>
  <c r="F27" i="3"/>
  <c r="G27" i="3"/>
  <c r="H27" i="3"/>
  <c r="I27" i="3"/>
  <c r="B9" i="3"/>
  <c r="C9" i="3"/>
  <c r="D9" i="3"/>
  <c r="E9" i="3"/>
  <c r="F9" i="3"/>
  <c r="G9" i="3"/>
  <c r="H9" i="3"/>
  <c r="I9" i="3"/>
  <c r="B10" i="3"/>
  <c r="C10" i="3"/>
  <c r="D10" i="3"/>
  <c r="E10" i="3"/>
  <c r="F10" i="3"/>
  <c r="G10" i="3"/>
  <c r="H10" i="3"/>
  <c r="I10" i="3"/>
  <c r="B11" i="3"/>
  <c r="C11" i="3"/>
  <c r="D11" i="3"/>
  <c r="E11" i="3"/>
  <c r="F11" i="3"/>
  <c r="G11" i="3"/>
  <c r="H11" i="3"/>
  <c r="I11" i="3"/>
  <c r="B12" i="3"/>
  <c r="C12" i="3"/>
  <c r="D12" i="3"/>
  <c r="E12" i="3"/>
  <c r="F12" i="3"/>
  <c r="G12" i="3"/>
  <c r="H12" i="3"/>
  <c r="I12" i="3"/>
  <c r="B13" i="3"/>
  <c r="C13" i="3"/>
  <c r="D13" i="3"/>
  <c r="E13" i="3"/>
  <c r="F13" i="3"/>
  <c r="G13" i="3"/>
  <c r="H13" i="3"/>
  <c r="I13" i="3"/>
  <c r="B14" i="3"/>
  <c r="C14" i="3"/>
  <c r="D14" i="3"/>
  <c r="E14" i="3"/>
  <c r="F14" i="3"/>
  <c r="G14" i="3"/>
  <c r="H14" i="3"/>
  <c r="I14" i="3"/>
  <c r="B15" i="3"/>
  <c r="C15" i="3"/>
  <c r="D15" i="3"/>
  <c r="E15" i="3"/>
  <c r="F15" i="3"/>
  <c r="G15" i="3"/>
  <c r="H15" i="3"/>
  <c r="I15" i="3"/>
  <c r="B16" i="3"/>
  <c r="C16" i="3"/>
  <c r="D16" i="3"/>
  <c r="E16" i="3"/>
  <c r="F16" i="3"/>
  <c r="G16" i="3"/>
  <c r="H16" i="3"/>
  <c r="I16" i="3"/>
  <c r="B17" i="3"/>
  <c r="C17" i="3"/>
  <c r="D17" i="3"/>
  <c r="E17" i="3"/>
  <c r="F17" i="3"/>
  <c r="G17" i="3"/>
  <c r="H17" i="3"/>
  <c r="I17" i="3"/>
  <c r="B18" i="3"/>
  <c r="C18" i="3"/>
  <c r="D18" i="3"/>
  <c r="E18" i="3"/>
  <c r="F18" i="3"/>
  <c r="G18" i="3"/>
  <c r="H18" i="3"/>
  <c r="I18" i="3"/>
  <c r="B19" i="3"/>
  <c r="C19" i="3"/>
  <c r="D19" i="3"/>
  <c r="E19" i="3"/>
  <c r="F19" i="3"/>
  <c r="G19" i="3"/>
  <c r="H19" i="3"/>
  <c r="I19" i="3"/>
  <c r="B20" i="3"/>
  <c r="C20" i="3"/>
  <c r="D20" i="3"/>
  <c r="E20" i="3"/>
  <c r="F20" i="3"/>
  <c r="G20" i="3"/>
  <c r="H20" i="3"/>
  <c r="I20" i="3"/>
  <c r="B21" i="3"/>
  <c r="C21" i="3"/>
  <c r="D21" i="3"/>
  <c r="E21" i="3"/>
  <c r="F21" i="3"/>
  <c r="G21" i="3"/>
  <c r="H21" i="3"/>
  <c r="I21" i="3"/>
  <c r="B22" i="3"/>
  <c r="C22" i="3"/>
  <c r="D22" i="3"/>
  <c r="E22" i="3"/>
  <c r="F22" i="3"/>
  <c r="G22" i="3"/>
  <c r="H22" i="3"/>
  <c r="I22" i="3"/>
  <c r="B23" i="3"/>
  <c r="C23" i="3"/>
  <c r="D23" i="3"/>
  <c r="E23" i="3"/>
  <c r="F23" i="3"/>
  <c r="G23" i="3"/>
  <c r="H23" i="3"/>
  <c r="I23" i="3"/>
  <c r="B24" i="3"/>
  <c r="C24" i="3"/>
  <c r="D24" i="3"/>
  <c r="E24" i="3"/>
  <c r="F24" i="3"/>
  <c r="G24" i="3"/>
  <c r="H24" i="3"/>
  <c r="I24" i="3"/>
  <c r="B25" i="3"/>
  <c r="C25" i="3"/>
  <c r="D25" i="3"/>
  <c r="E25" i="3"/>
  <c r="F25" i="3"/>
  <c r="G25" i="3"/>
  <c r="H25" i="3"/>
  <c r="I25" i="3"/>
  <c r="B8" i="3"/>
  <c r="B7" i="3"/>
  <c r="B7" i="2"/>
  <c r="B8" i="2"/>
  <c r="B9" i="2"/>
  <c r="B10" i="2"/>
  <c r="I8" i="3"/>
  <c r="H8" i="3"/>
  <c r="G8" i="3"/>
  <c r="F8" i="3"/>
  <c r="E8" i="3"/>
  <c r="D8" i="3"/>
  <c r="C8" i="3"/>
  <c r="I7" i="3"/>
  <c r="H7" i="3"/>
  <c r="G7" i="3"/>
  <c r="F7" i="3"/>
  <c r="E7" i="3"/>
  <c r="D7" i="3"/>
  <c r="C7" i="3"/>
  <c r="H11" i="2"/>
  <c r="G11" i="2"/>
  <c r="F11" i="2"/>
  <c r="E11" i="2"/>
  <c r="D11" i="2"/>
  <c r="C11" i="2"/>
  <c r="C8" i="2"/>
  <c r="D8" i="2"/>
  <c r="E8" i="2"/>
  <c r="F8" i="2"/>
  <c r="G8" i="2"/>
  <c r="H8" i="2"/>
  <c r="C9" i="2"/>
  <c r="D9" i="2"/>
  <c r="E9" i="2"/>
  <c r="F9" i="2"/>
  <c r="G9" i="2"/>
  <c r="H9" i="2"/>
  <c r="C10" i="2"/>
  <c r="D10" i="2"/>
  <c r="E10" i="2"/>
  <c r="F10" i="2"/>
  <c r="G10" i="2"/>
  <c r="H10" i="2"/>
  <c r="D7" i="2"/>
  <c r="E7" i="2"/>
  <c r="F7" i="2"/>
  <c r="H7" i="2"/>
  <c r="C7" i="2"/>
</calcChain>
</file>

<file path=xl/connections.xml><?xml version="1.0" encoding="utf-8"?>
<connections xmlns="http://schemas.openxmlformats.org/spreadsheetml/2006/main">
  <connection id="1" name="data - v1.00" type="6" refreshedVersion="5" background="1" saveData="1">
    <textPr prompt="0" codePage="437" sourceFile="N:\Ash\NCSP Monthly Coverage Reports\2016 08\data - 20160831 - v1.00.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<sst xmlns="http://schemas.openxmlformats.org/spreadsheetml/2006/main" count="2716" uniqueCount="107">
  <si>
    <t>time_period</t>
  </si>
  <si>
    <t>demographic_dhb</t>
  </si>
  <si>
    <t>demographic_agegroup</t>
  </si>
  <si>
    <t>demographic_ethnicity</t>
  </si>
  <si>
    <t>screened_first</t>
  </si>
  <si>
    <t>screened_last3years</t>
  </si>
  <si>
    <t>screened_last5years</t>
  </si>
  <si>
    <t>population</t>
  </si>
  <si>
    <t>Auckland</t>
  </si>
  <si>
    <t>25 to 29</t>
  </si>
  <si>
    <t>Asian</t>
  </si>
  <si>
    <t>Maori</t>
  </si>
  <si>
    <t>Other</t>
  </si>
  <si>
    <t>Pacific</t>
  </si>
  <si>
    <t>30 to 34</t>
  </si>
  <si>
    <t>35 to 39</t>
  </si>
  <si>
    <t>40 to 44</t>
  </si>
  <si>
    <t>45 to 49</t>
  </si>
  <si>
    <t>50 to 54</t>
  </si>
  <si>
    <t>55 to 59</t>
  </si>
  <si>
    <t>60 to 64</t>
  </si>
  <si>
    <t>65 to 69</t>
  </si>
  <si>
    <t>Bay of Plenty</t>
  </si>
  <si>
    <t>Canterbury</t>
  </si>
  <si>
    <t>Capital and Coast</t>
  </si>
  <si>
    <t>Counties Manukau</t>
  </si>
  <si>
    <t>Hawkes Bay</t>
  </si>
  <si>
    <t>Lakes</t>
  </si>
  <si>
    <t>MidCentral</t>
  </si>
  <si>
    <t>Nelson Marlborough</t>
  </si>
  <si>
    <t>Northland</t>
  </si>
  <si>
    <t>South Canterbury</t>
  </si>
  <si>
    <t>Southern</t>
  </si>
  <si>
    <t>Tairawhiti</t>
  </si>
  <si>
    <t>Taranaki</t>
  </si>
  <si>
    <t>Waikato</t>
  </si>
  <si>
    <t>Wairarapa</t>
  </si>
  <si>
    <t>Waitemata</t>
  </si>
  <si>
    <t>West Coast</t>
  </si>
  <si>
    <t>Whanganui</t>
  </si>
  <si>
    <t>Ethnicity</t>
  </si>
  <si>
    <t>Women
 Screened in
 Last 5 Years</t>
  </si>
  <si>
    <t>5-year
 Coverage %</t>
  </si>
  <si>
    <t>Women
 Screened in
 Last 3 Years</t>
  </si>
  <si>
    <t>3-Year
 Coverage %</t>
  </si>
  <si>
    <t>First
 Screening %</t>
  </si>
  <si>
    <t>Total</t>
  </si>
  <si>
    <t>Notes</t>
  </si>
  <si>
    <t>First screening event includes all first screenings events for eligible women, by the programme within the reporting month.</t>
  </si>
  <si>
    <t>First screening % estimates the percentage of the screens in the reporting month that were first screens and is calculated by dividing the number of first screens in the the reporting month by one twelfth of the number of screens in the previous 12 months.</t>
  </si>
  <si>
    <t>Sum of population</t>
  </si>
  <si>
    <t>Row Labels</t>
  </si>
  <si>
    <t>Sum of screened_last5years</t>
  </si>
  <si>
    <t>Sum of screened_last3years</t>
  </si>
  <si>
    <t>Sum of screened_first</t>
  </si>
  <si>
    <t>Hutt</t>
  </si>
  <si>
    <t>Sum of screened_last3years_coverage</t>
  </si>
  <si>
    <t>Sum of screened_last5years_coverage</t>
  </si>
  <si>
    <t>Sum of screened_first_coverage</t>
  </si>
  <si>
    <t>date_extracted</t>
  </si>
  <si>
    <t>Population</t>
  </si>
  <si>
    <t>First
 Screening</t>
  </si>
  <si>
    <t>Age Group</t>
  </si>
  <si>
    <t>DHB</t>
  </si>
  <si>
    <t>Pacific Total</t>
  </si>
  <si>
    <t>Asian Total</t>
  </si>
  <si>
    <t>Other Total</t>
  </si>
  <si>
    <t>Northland Total</t>
  </si>
  <si>
    <t>Waitemata Total</t>
  </si>
  <si>
    <t>Auckland Total</t>
  </si>
  <si>
    <t>Counties Manukau Total</t>
  </si>
  <si>
    <t>Waikato Total</t>
  </si>
  <si>
    <t>Lakes Total</t>
  </si>
  <si>
    <t>Bay of Plenty Total</t>
  </si>
  <si>
    <t>Tairawhiti Total</t>
  </si>
  <si>
    <t>Taranaki Total</t>
  </si>
  <si>
    <t>Hawkes Bay Total</t>
  </si>
  <si>
    <t>Whanganui Total</t>
  </si>
  <si>
    <t>MidCentral Total</t>
  </si>
  <si>
    <t>Hutt Total</t>
  </si>
  <si>
    <t>Capital and Coast Total</t>
  </si>
  <si>
    <t>Wairarapa Total</t>
  </si>
  <si>
    <t>Nelson Marlborough Total</t>
  </si>
  <si>
    <t>West Coast Total</t>
  </si>
  <si>
    <t>Canterbury Total</t>
  </si>
  <si>
    <t>South Canterbury Total</t>
  </si>
  <si>
    <t>Southern Total</t>
  </si>
  <si>
    <t>Withdrawn</t>
  </si>
  <si>
    <t>Withdrawn %</t>
  </si>
  <si>
    <t>Results by Ethnicity</t>
  </si>
  <si>
    <t>Results by DHB</t>
  </si>
  <si>
    <t>Results by Ethnicity &amp; DHB</t>
  </si>
  <si>
    <t>Results by Ethnicity &amp; Age Group</t>
  </si>
  <si>
    <t>Results by Age Group</t>
  </si>
  <si>
    <t>Results by DHB &amp; Age Group</t>
  </si>
  <si>
    <t>Return to Index</t>
  </si>
  <si>
    <t>For screened women, Age, Ethnicity and DHB of Domicile are that recorded on the Ministry of Health's National Health Index at the time of reporting. Screened women of unknown ethnicity are included with Other.</t>
  </si>
  <si>
    <t>withdrawn</t>
  </si>
  <si>
    <t>Withdrawnincludes all women who have requested that their screening records be removed from the NCSP register within the reporting month.</t>
  </si>
  <si>
    <t>Withdrawn % is calculated by dividing the number of withdrawals in the reporting month by one twelfth of the number of screens in the previous 12 months.</t>
  </si>
  <si>
    <t>screened_last1years</t>
  </si>
  <si>
    <t>Sum of withdrawn</t>
  </si>
  <si>
    <t>Sum of withdrawn_coverage</t>
  </si>
  <si>
    <t>Coverage Rates, Screening Volumes, Withdrawn, and First Screening Events for women aged 25-69</t>
  </si>
  <si>
    <t>The denominator for calculating coverage is Statistics New Zealand’s 2015 update of district health board (DHB) population projections (2013 Census base) adjusted for the prevalence of hysterectomy.</t>
  </si>
  <si>
    <t>Māori</t>
  </si>
  <si>
    <t>Māori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</si>
</sst>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numFmt numFmtId="165" formatCode="#########0.0%"/>
    <numFmt numFmtId="166" formatCode="##,###,###,##0"/>
    <numFmt numFmtId="167" formatCode="#########0.00%"/>
    <numFmt numFmtId="168" formatCode="00.00%"/>
    <numFmt numFmtId="169" formatCode="###,###,##0"/>
    <numFmt numFmtId="170" formatCode="_-* #,##0_-;\-* #,##0_-;_-* &quot;-&quot;??_-;_-@_-"/>
    <numFmt numFmtId="171" formatCode="0.0%"/>
  </numFmts>
  <fonts count="1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0"/>
      <color rgb="FF000000"/>
      <name val="Calibri"/>
      <family val="2"/>
      <scheme val="minor"/>
    </font>
    <font>
      <sz val="8"/>
      <name val="Calibri"/>
      <family val="2"/>
      <scheme val="minor"/>
    </font>
    <font>
      <sz val="8"/>
      <color rgb="FF000000"/>
      <name val="Calibri"/>
      <family val="2"/>
      <scheme val="minor"/>
    </font>
    <font>
      <sz val="11"/>
      <color rgb="FF000000"/>
      <name val="Calibri"/>
      <family val="2"/>
      <scheme val="minor"/>
    </font>
    <font>
      <b/>
      <sz val="8"/>
      <color rgb="FF000000"/>
      <name val="Calibri"/>
      <family val="2"/>
      <scheme val="minor"/>
    </font>
    <font>
      <b/>
      <sz val="10"/>
      <name val="Calibri"/>
      <family val="2"/>
      <scheme val="minor"/>
    </font>
    <font>
      <sz val="10"/>
      <name val="Calibri"/>
      <family val="2"/>
      <scheme val="minor"/>
    </font>
    <font>
      <b/>
      <sz val="10"/>
      <color rgb="FF000000"/>
      <name val="Calibri"/>
      <family val="2"/>
      <scheme val="minor"/>
    </font>
    <font>
      <sz val="10"/>
      <color theme="1"/>
      <name val="Calibri"/>
      <family val="2"/>
      <scheme val="minor"/>
    </font>
    <font>
      <sz val="8"/>
      <color theme="1"/>
      <name val="Calibri"/>
      <family val="2"/>
      <scheme val="minor"/>
    </font>
    <font>
      <sz val="16"/>
      <color rgb="FF000000"/>
      <name val="Calibri"/>
      <family val="2"/>
      <scheme val="minor"/>
    </font>
    <font>
      <u/>
      <sz val="11"/>
      <color theme="10"/>
      <name val="Calibri"/>
      <family val="2"/>
      <scheme val="minor"/>
    </font>
    <font>
      <u/>
      <sz val="10"/>
      <color theme="1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4" fillId="0" borderId="0"/>
    <xf numFmtId="0" fontId="16" fillId="0" borderId="0" applyNumberFormat="0" applyFill="0" applyBorder="0" applyAlignment="0" applyProtection="0"/>
  </cellStyleXfs>
  <cellXfs count="72">
    <xf numFmtId="0" fontId="0" fillId="0" borderId="0" xfId="0"/>
    <xf numFmtId="0" fontId="2" fillId="0" borderId="0" xfId="0" applyFont="1"/>
    <xf numFmtId="0" fontId="3" fillId="0" borderId="0" xfId="0" applyFont="1"/>
    <xf numFmtId="0" fontId="0" fillId="0" borderId="0" xfId="0" applyAlignment="1">
      <alignment vertical="top"/>
    </xf>
    <xf numFmtId="0" fontId="7" fillId="0" borderId="0" xfId="0" applyFont="1" applyFill="1" applyAlignment="1">
      <alignment vertical="top"/>
    </xf>
    <xf numFmtId="14" fontId="2" fillId="0" borderId="0" xfId="0" applyNumberFormat="1" applyFont="1"/>
    <xf numFmtId="0" fontId="10" fillId="0" borderId="0" xfId="0" applyFont="1" applyFill="1" applyBorder="1" applyAlignment="1">
      <alignment horizontal="center" vertical="top"/>
    </xf>
    <xf numFmtId="0" fontId="10" fillId="0" borderId="0" xfId="0" applyFont="1" applyFill="1" applyBorder="1" applyAlignment="1">
      <alignment horizontal="center" vertical="top" wrapText="1"/>
    </xf>
    <xf numFmtId="164" fontId="11" fillId="0" borderId="2" xfId="0" applyNumberFormat="1" applyFont="1" applyFill="1" applyBorder="1" applyAlignment="1">
      <alignment horizontal="right" vertical="top"/>
    </xf>
    <xf numFmtId="171" fontId="11" fillId="0" borderId="2" xfId="1" applyNumberFormat="1" applyFont="1" applyFill="1" applyBorder="1" applyAlignment="1">
      <alignment horizontal="right" vertical="top"/>
    </xf>
    <xf numFmtId="166" fontId="11" fillId="0" borderId="2" xfId="0" applyNumberFormat="1" applyFont="1" applyFill="1" applyBorder="1" applyAlignment="1">
      <alignment horizontal="right" vertical="top"/>
    </xf>
    <xf numFmtId="164" fontId="11" fillId="0" borderId="0" xfId="0" applyNumberFormat="1" applyFont="1" applyFill="1" applyBorder="1" applyAlignment="1">
      <alignment horizontal="right" vertical="top"/>
    </xf>
    <xf numFmtId="171" fontId="11" fillId="0" borderId="0" xfId="1" applyNumberFormat="1" applyFont="1" applyFill="1" applyBorder="1" applyAlignment="1">
      <alignment horizontal="right" vertical="top"/>
    </xf>
    <xf numFmtId="166" fontId="11" fillId="0" borderId="0" xfId="0" applyNumberFormat="1" applyFont="1" applyFill="1" applyBorder="1" applyAlignment="1">
      <alignment horizontal="right" vertical="top"/>
    </xf>
    <xf numFmtId="167" fontId="11" fillId="0" borderId="0" xfId="0" applyNumberFormat="1" applyFont="1" applyFill="1" applyBorder="1" applyAlignment="1">
      <alignment horizontal="right" vertical="top"/>
    </xf>
    <xf numFmtId="164" fontId="11" fillId="0" borderId="1" xfId="0" applyNumberFormat="1" applyFont="1" applyFill="1" applyBorder="1" applyAlignment="1">
      <alignment horizontal="right" vertical="top"/>
    </xf>
    <xf numFmtId="171" fontId="11" fillId="0" borderId="1" xfId="1" applyNumberFormat="1" applyFont="1" applyFill="1" applyBorder="1" applyAlignment="1">
      <alignment horizontal="right" vertical="top"/>
    </xf>
    <xf numFmtId="166" fontId="11" fillId="0" borderId="1" xfId="0" applyNumberFormat="1" applyFont="1" applyFill="1" applyBorder="1" applyAlignment="1">
      <alignment horizontal="right" vertical="top"/>
    </xf>
    <xf numFmtId="164" fontId="10" fillId="0" borderId="0" xfId="0" applyNumberFormat="1" applyFont="1" applyFill="1" applyBorder="1" applyAlignment="1">
      <alignment horizontal="right" vertical="top"/>
    </xf>
    <xf numFmtId="165" fontId="10" fillId="0" borderId="0" xfId="0" applyNumberFormat="1" applyFont="1" applyFill="1" applyBorder="1" applyAlignment="1">
      <alignment horizontal="right" vertical="top"/>
    </xf>
    <xf numFmtId="166" fontId="10" fillId="0" borderId="0" xfId="0" applyNumberFormat="1" applyFont="1" applyFill="1" applyBorder="1" applyAlignment="1">
      <alignment horizontal="right" vertical="top"/>
    </xf>
    <xf numFmtId="0" fontId="2" fillId="0" borderId="0" xfId="0" applyFont="1" applyFill="1" applyAlignment="1">
      <alignment vertical="top"/>
    </xf>
    <xf numFmtId="168" fontId="5" fillId="0" borderId="0" xfId="0" applyNumberFormat="1" applyFont="1" applyFill="1" applyAlignment="1">
      <alignment vertical="top"/>
    </xf>
    <xf numFmtId="169" fontId="5" fillId="0" borderId="0" xfId="0" applyNumberFormat="1" applyFont="1" applyFill="1" applyAlignment="1">
      <alignment vertical="top"/>
    </xf>
    <xf numFmtId="0" fontId="12" fillId="0" borderId="0" xfId="0" applyFont="1" applyFill="1" applyAlignment="1">
      <alignment vertical="top"/>
    </xf>
    <xf numFmtId="169" fontId="12" fillId="0" borderId="0" xfId="0" applyNumberFormat="1" applyFont="1" applyFill="1" applyAlignment="1">
      <alignment vertical="top"/>
    </xf>
    <xf numFmtId="168" fontId="12" fillId="0" borderId="0" xfId="0" applyNumberFormat="1" applyFont="1" applyFill="1" applyAlignment="1">
      <alignment vertical="top"/>
    </xf>
    <xf numFmtId="0" fontId="8" fillId="0" borderId="0" xfId="0" applyFont="1" applyFill="1" applyAlignment="1">
      <alignment vertical="top" wrapText="1"/>
    </xf>
    <xf numFmtId="0" fontId="14" fillId="0" borderId="0" xfId="0" applyFont="1" applyFill="1" applyAlignment="1">
      <alignment vertical="top" wrapText="1"/>
    </xf>
    <xf numFmtId="0" fontId="2" fillId="0" borderId="0" xfId="0" applyFont="1" applyFill="1" applyBorder="1" applyAlignment="1">
      <alignment vertical="top"/>
    </xf>
    <xf numFmtId="164" fontId="11" fillId="0" borderId="2" xfId="0" applyNumberFormat="1" applyFont="1" applyFill="1" applyBorder="1" applyAlignment="1">
      <alignment horizontal="left" vertical="top"/>
    </xf>
    <xf numFmtId="164" fontId="11" fillId="0" borderId="0" xfId="0" applyNumberFormat="1" applyFont="1" applyFill="1" applyBorder="1" applyAlignment="1">
      <alignment horizontal="left" vertical="top"/>
    </xf>
    <xf numFmtId="164" fontId="11" fillId="0" borderId="1" xfId="0" applyNumberFormat="1" applyFont="1" applyFill="1" applyBorder="1" applyAlignment="1">
      <alignment horizontal="left" vertical="top"/>
    </xf>
    <xf numFmtId="0" fontId="10" fillId="0" borderId="0" xfId="0" applyFont="1" applyFill="1" applyBorder="1" applyAlignment="1">
      <alignment horizontal="left" vertical="top"/>
    </xf>
    <xf numFmtId="0" fontId="6" fillId="0" borderId="0" xfId="0" applyFont="1" applyFill="1" applyBorder="1" applyAlignment="1">
      <alignment horizontal="left" vertical="top"/>
    </xf>
    <xf numFmtId="0" fontId="6" fillId="0" borderId="0" xfId="2" applyFont="1" applyFill="1" applyBorder="1" applyAlignment="1">
      <alignment horizontal="left" vertical="top"/>
    </xf>
    <xf numFmtId="0" fontId="6" fillId="0" borderId="0" xfId="0" applyFont="1" applyFill="1" applyAlignment="1">
      <alignment horizontal="left" vertical="top"/>
    </xf>
    <xf numFmtId="168" fontId="9" fillId="0" borderId="0" xfId="0" applyNumberFormat="1" applyFont="1" applyFill="1" applyAlignment="1">
      <alignment horizontal="left" vertical="top"/>
    </xf>
    <xf numFmtId="0" fontId="7" fillId="0" borderId="0" xfId="0" applyFont="1" applyFill="1" applyAlignment="1">
      <alignment horizontal="left" vertical="top"/>
    </xf>
    <xf numFmtId="168" fontId="7" fillId="0" borderId="0" xfId="0" applyNumberFormat="1" applyFont="1" applyFill="1" applyAlignment="1">
      <alignment horizontal="left" vertical="top"/>
    </xf>
    <xf numFmtId="0" fontId="14" fillId="0" borderId="0" xfId="0" applyFont="1" applyFill="1" applyAlignment="1">
      <alignment horizontal="left" vertical="top"/>
    </xf>
    <xf numFmtId="0" fontId="13" fillId="0" borderId="0" xfId="0" applyFont="1" applyFill="1" applyAlignment="1">
      <alignment vertical="top"/>
    </xf>
    <xf numFmtId="0" fontId="13" fillId="0" borderId="0" xfId="0" applyFont="1" applyFill="1" applyAlignment="1">
      <alignment horizontal="left" vertical="top"/>
    </xf>
    <xf numFmtId="170" fontId="13" fillId="0" borderId="0" xfId="0" applyNumberFormat="1" applyFont="1" applyFill="1" applyAlignment="1">
      <alignment vertical="top"/>
    </xf>
    <xf numFmtId="171" fontId="13" fillId="0" borderId="0" xfId="0" applyNumberFormat="1" applyFont="1" applyFill="1" applyAlignment="1">
      <alignment vertical="top"/>
    </xf>
    <xf numFmtId="164" fontId="10" fillId="0" borderId="0" xfId="0" applyNumberFormat="1" applyFont="1" applyFill="1" applyBorder="1" applyAlignment="1">
      <alignment horizontal="left" vertical="top"/>
    </xf>
    <xf numFmtId="171" fontId="10" fillId="0" borderId="0" xfId="1" applyNumberFormat="1" applyFont="1" applyFill="1" applyBorder="1" applyAlignment="1">
      <alignment horizontal="right" vertical="top"/>
    </xf>
    <xf numFmtId="0" fontId="2" fillId="0" borderId="1" xfId="0" applyFont="1" applyFill="1" applyBorder="1" applyAlignment="1">
      <alignment vertical="top"/>
    </xf>
    <xf numFmtId="0" fontId="15" fillId="0" borderId="0" xfId="0" applyFont="1" applyFill="1" applyAlignment="1">
      <alignment vertical="top" wrapText="1"/>
    </xf>
    <xf numFmtId="0" fontId="15" fillId="0" borderId="0" xfId="0" quotePrefix="1" applyFont="1" applyFill="1" applyAlignment="1">
      <alignment vertical="top"/>
    </xf>
    <xf numFmtId="0" fontId="8" fillId="0" borderId="0" xfId="0" quotePrefix="1" applyFont="1" applyFill="1" applyAlignment="1">
      <alignment vertical="top"/>
    </xf>
    <xf numFmtId="0" fontId="6" fillId="0" borderId="1" xfId="0" applyFont="1" applyFill="1" applyBorder="1" applyAlignment="1">
      <alignment horizontal="left" vertical="top"/>
    </xf>
    <xf numFmtId="0" fontId="15" fillId="0" borderId="0" xfId="0" applyFont="1" applyFill="1" applyAlignment="1">
      <alignment vertical="center" wrapText="1"/>
    </xf>
    <xf numFmtId="0" fontId="17" fillId="0" borderId="0" xfId="3" applyFont="1" applyFill="1" applyAlignment="1">
      <alignment horizontal="right" vertical="center"/>
    </xf>
    <xf numFmtId="0" fontId="16" fillId="0" borderId="0" xfId="3"/>
    <xf numFmtId="14" fontId="6" fillId="0" borderId="0" xfId="0" applyNumberFormat="1" applyFont="1" applyFill="1" applyAlignment="1">
      <alignment horizontal="left" vertical="top"/>
    </xf>
    <xf numFmtId="14" fontId="3" fillId="0" borderId="0" xfId="0" applyNumberFormat="1" applyFont="1"/>
    <xf numFmtId="10" fontId="2" fillId="0" borderId="0" xfId="1" applyNumberFormat="1" applyFont="1" applyFill="1" applyAlignment="1">
      <alignment vertical="top"/>
    </xf>
    <xf numFmtId="10" fontId="11" fillId="0" borderId="2" xfId="1" applyNumberFormat="1" applyFont="1" applyFill="1" applyBorder="1" applyAlignment="1">
      <alignment horizontal="right" vertical="top"/>
    </xf>
    <xf numFmtId="10" fontId="11" fillId="0" borderId="0" xfId="1" applyNumberFormat="1" applyFont="1" applyFill="1" applyBorder="1" applyAlignment="1">
      <alignment horizontal="right" vertical="top"/>
    </xf>
    <xf numFmtId="10" fontId="11" fillId="0" borderId="1" xfId="1" applyNumberFormat="1" applyFont="1" applyFill="1" applyBorder="1" applyAlignment="1">
      <alignment horizontal="right" vertical="top"/>
    </xf>
    <xf numFmtId="10" fontId="10" fillId="0" borderId="0" xfId="0" applyNumberFormat="1" applyFont="1" applyFill="1" applyBorder="1" applyAlignment="1">
      <alignment horizontal="right" vertical="top"/>
    </xf>
    <xf numFmtId="0" fontId="10" fillId="0" borderId="1" xfId="0" applyFont="1" applyFill="1" applyBorder="1" applyAlignment="1">
      <alignment horizontal="center" vertical="top" wrapText="1"/>
    </xf>
    <xf numFmtId="10" fontId="13" fillId="0" borderId="0" xfId="0" applyNumberFormat="1" applyFont="1" applyFill="1" applyAlignment="1">
      <alignment vertical="top"/>
    </xf>
    <xf numFmtId="10" fontId="10" fillId="0" borderId="0" xfId="1" applyNumberFormat="1" applyFont="1" applyFill="1" applyBorder="1" applyAlignment="1">
      <alignment horizontal="right" vertical="top"/>
    </xf>
    <xf numFmtId="0" fontId="13" fillId="0" borderId="0" xfId="0" applyFont="1" applyFill="1"/>
    <xf numFmtId="0" fontId="13" fillId="0" borderId="0" xfId="0" applyFont="1" applyFill="1" applyAlignment="1">
      <alignment horizontal="left"/>
    </xf>
    <xf numFmtId="170" fontId="13" fillId="0" borderId="0" xfId="0" applyNumberFormat="1" applyFont="1" applyFill="1"/>
    <xf numFmtId="171" fontId="13" fillId="0" borderId="0" xfId="0" applyNumberFormat="1" applyFont="1" applyFill="1"/>
    <xf numFmtId="10" fontId="13" fillId="0" borderId="0" xfId="0" applyNumberFormat="1" applyFont="1" applyFill="1"/>
    <xf numFmtId="0" fontId="8" fillId="0" borderId="0" xfId="0" quotePrefix="1" applyFont="1" applyFill="1" applyAlignment="1">
      <alignment vertical="top" wrapText="1"/>
    </xf>
    <xf numFmtId="0" fontId="8" fillId="0" borderId="0" xfId="0" applyFont="1" applyFill="1" applyAlignment="1">
      <alignment vertical="top" wrapText="1"/>
    </xf>
  </cellXfs>
  <cellStyles count="4">
    <cellStyle name="Hyperlink" xfId="3" builtinId="8"/>
    <cellStyle name="Normal" xfId="0" builtinId="0"/>
    <cellStyle name="Normal_Sheet6" xfId="2"/>
    <cellStyle name="Percent" xfId="1" builtinId="5"/>
  </cellStyles>
  <dxfs count="129">
    <dxf>
      <numFmt numFmtId="170" formatCode="_-* #,##0_-;\-* #,##0_-;_-* &quot;-&quot;??_-;_-@_-"/>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
      <numFmt numFmtId="1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
      <numFmt numFmtId="1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
      <numFmt numFmtId="1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
      <numFmt numFmtId="1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
      <numFmt numFmtId="14" formatCode="0.0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N:\Ash\NCSP%20Monthly%20Coverage%20Reports\2016%2008\NCSP%20Monthly%20Coverage%20August%202016%20(25-69)%20-%20v1.0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642.440262962962" createdVersion="5" refreshedVersion="5" minRefreshableVersion="3" recordCount="720">
  <cacheSource type="worksheet">
    <worksheetSource name="data___v1.00" sheet="data" r:id="rId2"/>
  </cacheSource>
  <cacheFields count="15">
    <cacheField name="date_extracted" numFmtId="14">
      <sharedItems containsSemiMixedTypes="0" containsNonDate="0" containsDate="1" containsString="0" minDate="2016-09-29T00:00:00" maxDate="2016-09-30T00:00:00"/>
    </cacheField>
    <cacheField name="time_period" numFmtId="14">
      <sharedItems containsSemiMixedTypes="0" containsNonDate="0" containsDate="1" containsString="0" minDate="2016-08-31T00:00:00" maxDate="2016-09-01T00:00:00"/>
    </cacheField>
    <cacheField name="demographic_dhb" numFmtId="0">
      <sharedItems count="20">
        <s v="Auckland"/>
        <s v="Bay of Plenty"/>
        <s v="Canterbury"/>
        <s v="Capital and Coast"/>
        <s v="Counties Manukau"/>
        <s v="Hawkes Bay"/>
        <s v="Hutt"/>
        <s v="Lakes"/>
        <s v="MidCentral"/>
        <s v="Nelson Marlborough"/>
        <s v="Northland"/>
        <s v="South Canterbury"/>
        <s v="Southern"/>
        <s v="Tairawhiti"/>
        <s v="Taranaki"/>
        <s v="Waikato"/>
        <s v="Wairarapa"/>
        <s v="Waitemata"/>
        <s v="West Coast"/>
        <s v="Whanganui"/>
      </sharedItems>
    </cacheField>
    <cacheField name="demographic_agegroup" numFmtId="0">
      <sharedItems count="9">
        <s v="25 to 29"/>
        <s v="30 to 34"/>
        <s v="35 to 39"/>
        <s v="40 to 44"/>
        <s v="45 to 49"/>
        <s v="50 to 54"/>
        <s v="55 to 59"/>
        <s v="60 to 64"/>
        <s v="65 to 69"/>
      </sharedItems>
    </cacheField>
    <cacheField name="demographic_ethnicity" numFmtId="0">
      <sharedItems count="4">
        <s v="Asian"/>
        <s v="Maori"/>
        <s v="Other"/>
        <s v="Pacific"/>
      </sharedItems>
    </cacheField>
    <cacheField name="screened_first" numFmtId="0">
      <sharedItems containsSemiMixedTypes="0" containsString="0" containsNumber="1" containsInteger="1" minValue="0" maxValue="85"/>
    </cacheField>
    <cacheField name="screened_last1years" numFmtId="0">
      <sharedItems containsSemiMixedTypes="0" containsString="0" containsNumber="1" containsInteger="1" minValue="0" maxValue="4768"/>
    </cacheField>
    <cacheField name="screened_last3years" numFmtId="0">
      <sharedItems containsSemiMixedTypes="0" containsString="0" containsNumber="1" containsInteger="1" minValue="1" maxValue="11889"/>
    </cacheField>
    <cacheField name="screened_last5years" numFmtId="0">
      <sharedItems containsSemiMixedTypes="0" containsString="0" containsNumber="1" containsInteger="1" minValue="2" maxValue="14034"/>
    </cacheField>
    <cacheField name="withdrawn" numFmtId="0">
      <sharedItems containsString="0" containsBlank="1" containsNumber="1" containsInteger="1" minValue="1" maxValue="1"/>
    </cacheField>
    <cacheField name="population" numFmtId="0">
      <sharedItems containsSemiMixedTypes="0" containsString="0" containsNumber="1" containsInteger="1" minValue="4" maxValue="14589"/>
    </cacheField>
    <cacheField name="screened_last3years_coverage" numFmtId="0" formula="screened_last3years/population" databaseField="0"/>
    <cacheField name="screened_last5years_coverage" numFmtId="0" formula="screened_last5years/population" databaseField="0"/>
    <cacheField name="screened_first_coverage" numFmtId="0" formula="screened_first/ (screened_last1years/ 12)" databaseField="0"/>
    <cacheField name="withdrawn_coverage" numFmtId="0" formula="withdrawn/ (screened_last1years/ 12)"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0">
  <r>
    <d v="2016-09-29T00:00:00"/>
    <d v="2016-08-31T00:00:00"/>
    <x v="0"/>
    <x v="0"/>
    <x v="0"/>
    <n v="85"/>
    <n v="1872"/>
    <n v="3615"/>
    <n v="4147"/>
    <m/>
    <n v="10764"/>
  </r>
  <r>
    <d v="2016-09-29T00:00:00"/>
    <d v="2016-08-31T00:00:00"/>
    <x v="0"/>
    <x v="0"/>
    <x v="1"/>
    <n v="4"/>
    <n v="442"/>
    <n v="1034"/>
    <n v="1274"/>
    <m/>
    <n v="2091"/>
  </r>
  <r>
    <d v="2016-09-29T00:00:00"/>
    <d v="2016-08-31T00:00:00"/>
    <x v="0"/>
    <x v="0"/>
    <x v="2"/>
    <n v="66"/>
    <n v="3753"/>
    <n v="7896"/>
    <n v="9425"/>
    <m/>
    <n v="10812"/>
  </r>
  <r>
    <d v="2016-09-29T00:00:00"/>
    <d v="2016-08-31T00:00:00"/>
    <x v="0"/>
    <x v="0"/>
    <x v="3"/>
    <n v="10"/>
    <n v="611"/>
    <n v="1361"/>
    <n v="1749"/>
    <m/>
    <n v="2497"/>
  </r>
  <r>
    <d v="2016-09-29T00:00:00"/>
    <d v="2016-08-31T00:00:00"/>
    <x v="0"/>
    <x v="1"/>
    <x v="0"/>
    <n v="73"/>
    <n v="2363"/>
    <n v="5170"/>
    <n v="6078"/>
    <m/>
    <n v="8923"/>
  </r>
  <r>
    <d v="2016-09-29T00:00:00"/>
    <d v="2016-08-31T00:00:00"/>
    <x v="0"/>
    <x v="1"/>
    <x v="1"/>
    <n v="2"/>
    <n v="340"/>
    <n v="767"/>
    <n v="958"/>
    <m/>
    <n v="1497"/>
  </r>
  <r>
    <d v="2016-09-29T00:00:00"/>
    <d v="2016-08-31T00:00:00"/>
    <x v="0"/>
    <x v="1"/>
    <x v="2"/>
    <n v="49"/>
    <n v="3624"/>
    <n v="7772"/>
    <n v="9335"/>
    <m/>
    <n v="10224"/>
  </r>
  <r>
    <d v="2016-09-29T00:00:00"/>
    <d v="2016-08-31T00:00:00"/>
    <x v="0"/>
    <x v="1"/>
    <x v="3"/>
    <n v="7"/>
    <n v="527"/>
    <n v="1175"/>
    <n v="1501"/>
    <m/>
    <n v="1835"/>
  </r>
  <r>
    <d v="2016-09-29T00:00:00"/>
    <d v="2016-08-31T00:00:00"/>
    <x v="0"/>
    <x v="2"/>
    <x v="0"/>
    <n v="34"/>
    <n v="1773"/>
    <n v="4113"/>
    <n v="4836"/>
    <m/>
    <n v="5841"/>
  </r>
  <r>
    <d v="2016-09-29T00:00:00"/>
    <d v="2016-08-31T00:00:00"/>
    <x v="0"/>
    <x v="2"/>
    <x v="1"/>
    <n v="0"/>
    <n v="296"/>
    <n v="690"/>
    <n v="842"/>
    <m/>
    <n v="1263"/>
  </r>
  <r>
    <d v="2016-09-29T00:00:00"/>
    <d v="2016-08-31T00:00:00"/>
    <x v="0"/>
    <x v="2"/>
    <x v="2"/>
    <n v="14"/>
    <n v="3329"/>
    <n v="7568"/>
    <n v="8833"/>
    <m/>
    <n v="8675"/>
  </r>
  <r>
    <d v="2016-09-29T00:00:00"/>
    <d v="2016-08-31T00:00:00"/>
    <x v="0"/>
    <x v="2"/>
    <x v="3"/>
    <n v="2"/>
    <n v="530"/>
    <n v="1228"/>
    <n v="1543"/>
    <m/>
    <n v="1664"/>
  </r>
  <r>
    <d v="2016-09-29T00:00:00"/>
    <d v="2016-08-31T00:00:00"/>
    <x v="0"/>
    <x v="3"/>
    <x v="0"/>
    <n v="23"/>
    <n v="1461"/>
    <n v="3431"/>
    <n v="3973"/>
    <m/>
    <n v="4646"/>
  </r>
  <r>
    <d v="2016-09-29T00:00:00"/>
    <d v="2016-08-31T00:00:00"/>
    <x v="0"/>
    <x v="3"/>
    <x v="1"/>
    <n v="0"/>
    <n v="299"/>
    <n v="737"/>
    <n v="900"/>
    <m/>
    <n v="1218"/>
  </r>
  <r>
    <d v="2016-09-29T00:00:00"/>
    <d v="2016-08-31T00:00:00"/>
    <x v="0"/>
    <x v="3"/>
    <x v="2"/>
    <n v="11"/>
    <n v="3381"/>
    <n v="7972"/>
    <n v="9237"/>
    <m/>
    <n v="9128"/>
  </r>
  <r>
    <d v="2016-09-29T00:00:00"/>
    <d v="2016-08-31T00:00:00"/>
    <x v="0"/>
    <x v="3"/>
    <x v="3"/>
    <n v="1"/>
    <n v="478"/>
    <n v="1197"/>
    <n v="1485"/>
    <m/>
    <n v="1509"/>
  </r>
  <r>
    <d v="2016-09-29T00:00:00"/>
    <d v="2016-08-31T00:00:00"/>
    <x v="0"/>
    <x v="4"/>
    <x v="0"/>
    <n v="15"/>
    <n v="1318"/>
    <n v="3403"/>
    <n v="3987"/>
    <m/>
    <n v="4589"/>
  </r>
  <r>
    <d v="2016-09-29T00:00:00"/>
    <d v="2016-08-31T00:00:00"/>
    <x v="0"/>
    <x v="4"/>
    <x v="1"/>
    <n v="0"/>
    <n v="323"/>
    <n v="738"/>
    <n v="880"/>
    <m/>
    <n v="1183"/>
  </r>
  <r>
    <d v="2016-09-29T00:00:00"/>
    <d v="2016-08-31T00:00:00"/>
    <x v="0"/>
    <x v="4"/>
    <x v="2"/>
    <n v="4"/>
    <n v="3067"/>
    <n v="7375"/>
    <n v="8482"/>
    <n v="1"/>
    <n v="8339"/>
  </r>
  <r>
    <d v="2016-09-29T00:00:00"/>
    <d v="2016-08-31T00:00:00"/>
    <x v="0"/>
    <x v="4"/>
    <x v="3"/>
    <n v="1"/>
    <n v="541"/>
    <n v="1288"/>
    <n v="1532"/>
    <m/>
    <n v="1554"/>
  </r>
  <r>
    <d v="2016-09-29T00:00:00"/>
    <d v="2016-08-31T00:00:00"/>
    <x v="0"/>
    <x v="5"/>
    <x v="0"/>
    <n v="7"/>
    <n v="1255"/>
    <n v="3182"/>
    <n v="3693"/>
    <m/>
    <n v="4150"/>
  </r>
  <r>
    <d v="2016-09-29T00:00:00"/>
    <d v="2016-08-31T00:00:00"/>
    <x v="0"/>
    <x v="5"/>
    <x v="1"/>
    <n v="0"/>
    <n v="256"/>
    <n v="632"/>
    <n v="769"/>
    <m/>
    <n v="1042"/>
  </r>
  <r>
    <d v="2016-09-29T00:00:00"/>
    <d v="2016-08-31T00:00:00"/>
    <x v="0"/>
    <x v="5"/>
    <x v="2"/>
    <n v="1"/>
    <n v="2820"/>
    <n v="6708"/>
    <n v="7735"/>
    <m/>
    <n v="7612"/>
  </r>
  <r>
    <d v="2016-09-29T00:00:00"/>
    <d v="2016-08-31T00:00:00"/>
    <x v="0"/>
    <x v="5"/>
    <x v="3"/>
    <n v="1"/>
    <n v="497"/>
    <n v="1156"/>
    <n v="1406"/>
    <m/>
    <n v="1380"/>
  </r>
  <r>
    <d v="2016-09-29T00:00:00"/>
    <d v="2016-08-31T00:00:00"/>
    <x v="0"/>
    <x v="6"/>
    <x v="0"/>
    <n v="11"/>
    <n v="926"/>
    <n v="2333"/>
    <n v="2702"/>
    <m/>
    <n v="3151"/>
  </r>
  <r>
    <d v="2016-09-29T00:00:00"/>
    <d v="2016-08-31T00:00:00"/>
    <x v="0"/>
    <x v="6"/>
    <x v="1"/>
    <n v="0"/>
    <n v="248"/>
    <n v="541"/>
    <n v="652"/>
    <m/>
    <n v="852"/>
  </r>
  <r>
    <d v="2016-09-29T00:00:00"/>
    <d v="2016-08-31T00:00:00"/>
    <x v="0"/>
    <x v="6"/>
    <x v="2"/>
    <n v="2"/>
    <n v="2335"/>
    <n v="5687"/>
    <n v="6612"/>
    <m/>
    <n v="6666"/>
  </r>
  <r>
    <d v="2016-09-29T00:00:00"/>
    <d v="2016-08-31T00:00:00"/>
    <x v="0"/>
    <x v="6"/>
    <x v="3"/>
    <n v="3"/>
    <n v="389"/>
    <n v="951"/>
    <n v="1158"/>
    <m/>
    <n v="1073"/>
  </r>
  <r>
    <d v="2016-09-29T00:00:00"/>
    <d v="2016-08-31T00:00:00"/>
    <x v="0"/>
    <x v="7"/>
    <x v="0"/>
    <n v="14"/>
    <n v="749"/>
    <n v="1865"/>
    <n v="2176"/>
    <m/>
    <n v="2345"/>
  </r>
  <r>
    <d v="2016-09-29T00:00:00"/>
    <d v="2016-08-31T00:00:00"/>
    <x v="0"/>
    <x v="7"/>
    <x v="1"/>
    <n v="0"/>
    <n v="146"/>
    <n v="366"/>
    <n v="439"/>
    <m/>
    <n v="598"/>
  </r>
  <r>
    <d v="2016-09-29T00:00:00"/>
    <d v="2016-08-31T00:00:00"/>
    <x v="0"/>
    <x v="7"/>
    <x v="2"/>
    <n v="2"/>
    <n v="1903"/>
    <n v="4696"/>
    <n v="5363"/>
    <m/>
    <n v="5612"/>
  </r>
  <r>
    <d v="2016-09-29T00:00:00"/>
    <d v="2016-08-31T00:00:00"/>
    <x v="0"/>
    <x v="7"/>
    <x v="3"/>
    <n v="1"/>
    <n v="298"/>
    <n v="731"/>
    <n v="862"/>
    <m/>
    <n v="774"/>
  </r>
  <r>
    <d v="2016-09-29T00:00:00"/>
    <d v="2016-08-31T00:00:00"/>
    <x v="0"/>
    <x v="8"/>
    <x v="0"/>
    <n v="5"/>
    <n v="434"/>
    <n v="1142"/>
    <n v="1345"/>
    <m/>
    <n v="1469"/>
  </r>
  <r>
    <d v="2016-09-29T00:00:00"/>
    <d v="2016-08-31T00:00:00"/>
    <x v="0"/>
    <x v="8"/>
    <x v="1"/>
    <n v="0"/>
    <n v="88"/>
    <n v="227"/>
    <n v="275"/>
    <m/>
    <n v="377"/>
  </r>
  <r>
    <d v="2016-09-29T00:00:00"/>
    <d v="2016-08-31T00:00:00"/>
    <x v="0"/>
    <x v="8"/>
    <x v="2"/>
    <n v="2"/>
    <n v="1435"/>
    <n v="3578"/>
    <n v="4138"/>
    <m/>
    <n v="4753"/>
  </r>
  <r>
    <d v="2016-09-29T00:00:00"/>
    <d v="2016-08-31T00:00:00"/>
    <x v="0"/>
    <x v="8"/>
    <x v="3"/>
    <n v="0"/>
    <n v="173"/>
    <n v="485"/>
    <n v="588"/>
    <m/>
    <n v="534"/>
  </r>
  <r>
    <d v="2016-09-29T00:00:00"/>
    <d v="2016-08-31T00:00:00"/>
    <x v="1"/>
    <x v="0"/>
    <x v="0"/>
    <n v="5"/>
    <n v="155"/>
    <n v="298"/>
    <n v="347"/>
    <m/>
    <n v="821"/>
  </r>
  <r>
    <d v="2016-09-29T00:00:00"/>
    <d v="2016-08-31T00:00:00"/>
    <x v="1"/>
    <x v="0"/>
    <x v="1"/>
    <n v="1"/>
    <n v="525"/>
    <n v="1235"/>
    <n v="1583"/>
    <m/>
    <n v="1865"/>
  </r>
  <r>
    <d v="2016-09-29T00:00:00"/>
    <d v="2016-08-31T00:00:00"/>
    <x v="1"/>
    <x v="0"/>
    <x v="2"/>
    <n v="17"/>
    <n v="1355"/>
    <n v="2973"/>
    <n v="3594"/>
    <m/>
    <n v="3542"/>
  </r>
  <r>
    <d v="2016-09-29T00:00:00"/>
    <d v="2016-08-31T00:00:00"/>
    <x v="1"/>
    <x v="0"/>
    <x v="3"/>
    <n v="0"/>
    <n v="35"/>
    <n v="85"/>
    <n v="108"/>
    <m/>
    <n v="121"/>
  </r>
  <r>
    <d v="2016-09-29T00:00:00"/>
    <d v="2016-08-31T00:00:00"/>
    <x v="1"/>
    <x v="1"/>
    <x v="0"/>
    <n v="3"/>
    <n v="181"/>
    <n v="402"/>
    <n v="458"/>
    <m/>
    <n v="642"/>
  </r>
  <r>
    <d v="2016-09-29T00:00:00"/>
    <d v="2016-08-31T00:00:00"/>
    <x v="1"/>
    <x v="1"/>
    <x v="1"/>
    <n v="2"/>
    <n v="431"/>
    <n v="1023"/>
    <n v="1318"/>
    <m/>
    <n v="1640"/>
  </r>
  <r>
    <d v="2016-09-29T00:00:00"/>
    <d v="2016-08-31T00:00:00"/>
    <x v="1"/>
    <x v="1"/>
    <x v="2"/>
    <n v="6"/>
    <n v="1408"/>
    <n v="3114"/>
    <n v="3584"/>
    <m/>
    <n v="3489"/>
  </r>
  <r>
    <d v="2016-09-29T00:00:00"/>
    <d v="2016-08-31T00:00:00"/>
    <x v="1"/>
    <x v="1"/>
    <x v="3"/>
    <n v="0"/>
    <n v="34"/>
    <n v="82"/>
    <n v="96"/>
    <m/>
    <n v="118"/>
  </r>
  <r>
    <d v="2016-09-29T00:00:00"/>
    <d v="2016-08-31T00:00:00"/>
    <x v="1"/>
    <x v="2"/>
    <x v="0"/>
    <n v="2"/>
    <n v="146"/>
    <n v="345"/>
    <n v="404"/>
    <m/>
    <n v="564"/>
  </r>
  <r>
    <d v="2016-09-29T00:00:00"/>
    <d v="2016-08-31T00:00:00"/>
    <x v="1"/>
    <x v="2"/>
    <x v="1"/>
    <n v="1"/>
    <n v="497"/>
    <n v="1093"/>
    <n v="1350"/>
    <m/>
    <n v="1645"/>
  </r>
  <r>
    <d v="2016-09-29T00:00:00"/>
    <d v="2016-08-31T00:00:00"/>
    <x v="1"/>
    <x v="2"/>
    <x v="2"/>
    <n v="4"/>
    <n v="1410"/>
    <n v="3270"/>
    <n v="3780"/>
    <m/>
    <n v="3814"/>
  </r>
  <r>
    <d v="2016-09-29T00:00:00"/>
    <d v="2016-08-31T00:00:00"/>
    <x v="1"/>
    <x v="2"/>
    <x v="3"/>
    <n v="1"/>
    <n v="43"/>
    <n v="89"/>
    <n v="108"/>
    <m/>
    <n v="125"/>
  </r>
  <r>
    <d v="2016-09-29T00:00:00"/>
    <d v="2016-08-31T00:00:00"/>
    <x v="1"/>
    <x v="3"/>
    <x v="0"/>
    <n v="5"/>
    <n v="169"/>
    <n v="335"/>
    <n v="381"/>
    <m/>
    <n v="481"/>
  </r>
  <r>
    <d v="2016-09-29T00:00:00"/>
    <d v="2016-08-31T00:00:00"/>
    <x v="1"/>
    <x v="3"/>
    <x v="1"/>
    <n v="0"/>
    <n v="430"/>
    <n v="1078"/>
    <n v="1333"/>
    <m/>
    <n v="1692"/>
  </r>
  <r>
    <d v="2016-09-29T00:00:00"/>
    <d v="2016-08-31T00:00:00"/>
    <x v="1"/>
    <x v="3"/>
    <x v="2"/>
    <n v="6"/>
    <n v="1644"/>
    <n v="3995"/>
    <n v="4597"/>
    <m/>
    <n v="4570"/>
  </r>
  <r>
    <d v="2016-09-29T00:00:00"/>
    <d v="2016-08-31T00:00:00"/>
    <x v="1"/>
    <x v="3"/>
    <x v="3"/>
    <n v="0"/>
    <n v="33"/>
    <n v="74"/>
    <n v="87"/>
    <m/>
    <n v="114"/>
  </r>
  <r>
    <d v="2016-09-29T00:00:00"/>
    <d v="2016-08-31T00:00:00"/>
    <x v="1"/>
    <x v="4"/>
    <x v="0"/>
    <n v="1"/>
    <n v="96"/>
    <n v="249"/>
    <n v="289"/>
    <m/>
    <n v="383"/>
  </r>
  <r>
    <d v="2016-09-29T00:00:00"/>
    <d v="2016-08-31T00:00:00"/>
    <x v="1"/>
    <x v="4"/>
    <x v="1"/>
    <n v="1"/>
    <n v="407"/>
    <n v="1079"/>
    <n v="1314"/>
    <m/>
    <n v="1509"/>
  </r>
  <r>
    <d v="2016-09-29T00:00:00"/>
    <d v="2016-08-31T00:00:00"/>
    <x v="1"/>
    <x v="4"/>
    <x v="2"/>
    <n v="2"/>
    <n v="1896"/>
    <n v="4551"/>
    <n v="5236"/>
    <m/>
    <n v="5176"/>
  </r>
  <r>
    <d v="2016-09-29T00:00:00"/>
    <d v="2016-08-31T00:00:00"/>
    <x v="1"/>
    <x v="4"/>
    <x v="3"/>
    <n v="0"/>
    <n v="37"/>
    <n v="76"/>
    <n v="91"/>
    <m/>
    <n v="108"/>
  </r>
  <r>
    <d v="2016-09-29T00:00:00"/>
    <d v="2016-08-31T00:00:00"/>
    <x v="1"/>
    <x v="5"/>
    <x v="0"/>
    <n v="1"/>
    <n v="94"/>
    <n v="233"/>
    <n v="265"/>
    <m/>
    <n v="337"/>
  </r>
  <r>
    <d v="2016-09-29T00:00:00"/>
    <d v="2016-08-31T00:00:00"/>
    <x v="1"/>
    <x v="5"/>
    <x v="1"/>
    <n v="1"/>
    <n v="428"/>
    <n v="1067"/>
    <n v="1310"/>
    <m/>
    <n v="1415"/>
  </r>
  <r>
    <d v="2016-09-29T00:00:00"/>
    <d v="2016-08-31T00:00:00"/>
    <x v="1"/>
    <x v="5"/>
    <x v="2"/>
    <n v="2"/>
    <n v="1832"/>
    <n v="4443"/>
    <n v="5069"/>
    <m/>
    <n v="5123"/>
  </r>
  <r>
    <d v="2016-09-29T00:00:00"/>
    <d v="2016-08-31T00:00:00"/>
    <x v="1"/>
    <x v="5"/>
    <x v="3"/>
    <n v="0"/>
    <n v="21"/>
    <n v="60"/>
    <n v="80"/>
    <m/>
    <n v="94"/>
  </r>
  <r>
    <d v="2016-09-29T00:00:00"/>
    <d v="2016-08-31T00:00:00"/>
    <x v="1"/>
    <x v="6"/>
    <x v="0"/>
    <n v="0"/>
    <n v="74"/>
    <n v="177"/>
    <n v="206"/>
    <m/>
    <n v="274"/>
  </r>
  <r>
    <d v="2016-09-29T00:00:00"/>
    <d v="2016-08-31T00:00:00"/>
    <x v="1"/>
    <x v="6"/>
    <x v="1"/>
    <n v="0"/>
    <n v="341"/>
    <n v="895"/>
    <n v="1061"/>
    <m/>
    <n v="1239"/>
  </r>
  <r>
    <d v="2016-09-29T00:00:00"/>
    <d v="2016-08-31T00:00:00"/>
    <x v="1"/>
    <x v="6"/>
    <x v="2"/>
    <n v="1"/>
    <n v="1729"/>
    <n v="4284"/>
    <n v="4912"/>
    <m/>
    <n v="5029"/>
  </r>
  <r>
    <d v="2016-09-29T00:00:00"/>
    <d v="2016-08-31T00:00:00"/>
    <x v="1"/>
    <x v="6"/>
    <x v="3"/>
    <n v="1"/>
    <n v="15"/>
    <n v="36"/>
    <n v="44"/>
    <m/>
    <n v="59"/>
  </r>
  <r>
    <d v="2016-09-29T00:00:00"/>
    <d v="2016-08-31T00:00:00"/>
    <x v="1"/>
    <x v="7"/>
    <x v="0"/>
    <n v="0"/>
    <n v="51"/>
    <n v="121"/>
    <n v="139"/>
    <m/>
    <n v="217"/>
  </r>
  <r>
    <d v="2016-09-29T00:00:00"/>
    <d v="2016-08-31T00:00:00"/>
    <x v="1"/>
    <x v="7"/>
    <x v="1"/>
    <n v="0"/>
    <n v="253"/>
    <n v="660"/>
    <n v="807"/>
    <m/>
    <n v="899"/>
  </r>
  <r>
    <d v="2016-09-29T00:00:00"/>
    <d v="2016-08-31T00:00:00"/>
    <x v="1"/>
    <x v="7"/>
    <x v="2"/>
    <n v="0"/>
    <n v="1482"/>
    <n v="3725"/>
    <n v="4210"/>
    <m/>
    <n v="4529"/>
  </r>
  <r>
    <d v="2016-09-29T00:00:00"/>
    <d v="2016-08-31T00:00:00"/>
    <x v="1"/>
    <x v="7"/>
    <x v="3"/>
    <n v="0"/>
    <n v="16"/>
    <n v="32"/>
    <n v="36"/>
    <m/>
    <n v="38"/>
  </r>
  <r>
    <d v="2016-09-29T00:00:00"/>
    <d v="2016-08-31T00:00:00"/>
    <x v="1"/>
    <x v="8"/>
    <x v="0"/>
    <n v="0"/>
    <n v="31"/>
    <n v="82"/>
    <n v="99"/>
    <m/>
    <n v="159"/>
  </r>
  <r>
    <d v="2016-09-29T00:00:00"/>
    <d v="2016-08-31T00:00:00"/>
    <x v="1"/>
    <x v="8"/>
    <x v="1"/>
    <n v="0"/>
    <n v="135"/>
    <n v="438"/>
    <n v="530"/>
    <m/>
    <n v="620"/>
  </r>
  <r>
    <d v="2016-09-29T00:00:00"/>
    <d v="2016-08-31T00:00:00"/>
    <x v="1"/>
    <x v="8"/>
    <x v="2"/>
    <n v="4"/>
    <n v="1315"/>
    <n v="3272"/>
    <n v="3729"/>
    <m/>
    <n v="4152"/>
  </r>
  <r>
    <d v="2016-09-29T00:00:00"/>
    <d v="2016-08-31T00:00:00"/>
    <x v="1"/>
    <x v="8"/>
    <x v="3"/>
    <n v="0"/>
    <n v="9"/>
    <n v="36"/>
    <n v="42"/>
    <m/>
    <n v="35"/>
  </r>
  <r>
    <d v="2016-09-29T00:00:00"/>
    <d v="2016-08-31T00:00:00"/>
    <x v="2"/>
    <x v="0"/>
    <x v="0"/>
    <n v="27"/>
    <n v="520"/>
    <n v="965"/>
    <n v="1120"/>
    <m/>
    <n v="2135"/>
  </r>
  <r>
    <d v="2016-09-29T00:00:00"/>
    <d v="2016-08-31T00:00:00"/>
    <x v="2"/>
    <x v="0"/>
    <x v="1"/>
    <n v="1"/>
    <n v="440"/>
    <n v="1030"/>
    <n v="1282"/>
    <m/>
    <n v="1737"/>
  </r>
  <r>
    <d v="2016-09-29T00:00:00"/>
    <d v="2016-08-31T00:00:00"/>
    <x v="2"/>
    <x v="0"/>
    <x v="2"/>
    <n v="34"/>
    <n v="4333"/>
    <n v="9938"/>
    <n v="12006"/>
    <m/>
    <n v="12431"/>
  </r>
  <r>
    <d v="2016-09-29T00:00:00"/>
    <d v="2016-08-31T00:00:00"/>
    <x v="2"/>
    <x v="0"/>
    <x v="3"/>
    <n v="1"/>
    <n v="143"/>
    <n v="356"/>
    <n v="434"/>
    <m/>
    <n v="565"/>
  </r>
  <r>
    <d v="2016-09-29T00:00:00"/>
    <d v="2016-08-31T00:00:00"/>
    <x v="2"/>
    <x v="1"/>
    <x v="0"/>
    <n v="26"/>
    <n v="815"/>
    <n v="1700"/>
    <n v="1954"/>
    <m/>
    <n v="2695"/>
  </r>
  <r>
    <d v="2016-09-29T00:00:00"/>
    <d v="2016-08-31T00:00:00"/>
    <x v="2"/>
    <x v="1"/>
    <x v="1"/>
    <n v="0"/>
    <n v="285"/>
    <n v="700"/>
    <n v="910"/>
    <m/>
    <n v="1443"/>
  </r>
  <r>
    <d v="2016-09-29T00:00:00"/>
    <d v="2016-08-31T00:00:00"/>
    <x v="2"/>
    <x v="1"/>
    <x v="2"/>
    <n v="29"/>
    <n v="3890"/>
    <n v="9137"/>
    <n v="10765"/>
    <m/>
    <n v="11680"/>
  </r>
  <r>
    <d v="2016-09-29T00:00:00"/>
    <d v="2016-08-31T00:00:00"/>
    <x v="2"/>
    <x v="1"/>
    <x v="3"/>
    <n v="3"/>
    <n v="137"/>
    <n v="324"/>
    <n v="400"/>
    <m/>
    <n v="437"/>
  </r>
  <r>
    <d v="2016-09-29T00:00:00"/>
    <d v="2016-08-31T00:00:00"/>
    <x v="2"/>
    <x v="2"/>
    <x v="0"/>
    <n v="18"/>
    <n v="642"/>
    <n v="1455"/>
    <n v="1731"/>
    <m/>
    <n v="2170"/>
  </r>
  <r>
    <d v="2016-09-29T00:00:00"/>
    <d v="2016-08-31T00:00:00"/>
    <x v="2"/>
    <x v="2"/>
    <x v="1"/>
    <n v="1"/>
    <n v="265"/>
    <n v="693"/>
    <n v="842"/>
    <m/>
    <n v="1393"/>
  </r>
  <r>
    <d v="2016-09-29T00:00:00"/>
    <d v="2016-08-31T00:00:00"/>
    <x v="2"/>
    <x v="2"/>
    <x v="2"/>
    <n v="23"/>
    <n v="3890"/>
    <n v="9440"/>
    <n v="11151"/>
    <m/>
    <n v="11782"/>
  </r>
  <r>
    <d v="2016-09-29T00:00:00"/>
    <d v="2016-08-31T00:00:00"/>
    <x v="2"/>
    <x v="2"/>
    <x v="3"/>
    <n v="3"/>
    <n v="131"/>
    <n v="305"/>
    <n v="412"/>
    <m/>
    <n v="394"/>
  </r>
  <r>
    <d v="2016-09-29T00:00:00"/>
    <d v="2016-08-31T00:00:00"/>
    <x v="2"/>
    <x v="3"/>
    <x v="0"/>
    <n v="11"/>
    <n v="537"/>
    <n v="1205"/>
    <n v="1413"/>
    <m/>
    <n v="1770"/>
  </r>
  <r>
    <d v="2016-09-29T00:00:00"/>
    <d v="2016-08-31T00:00:00"/>
    <x v="2"/>
    <x v="3"/>
    <x v="1"/>
    <n v="1"/>
    <n v="242"/>
    <n v="655"/>
    <n v="796"/>
    <m/>
    <n v="1324"/>
  </r>
  <r>
    <d v="2016-09-29T00:00:00"/>
    <d v="2016-08-31T00:00:00"/>
    <x v="2"/>
    <x v="3"/>
    <x v="2"/>
    <n v="12"/>
    <n v="4383"/>
    <n v="10963"/>
    <n v="12915"/>
    <m/>
    <n v="13757"/>
  </r>
  <r>
    <d v="2016-09-29T00:00:00"/>
    <d v="2016-08-31T00:00:00"/>
    <x v="2"/>
    <x v="3"/>
    <x v="3"/>
    <n v="0"/>
    <n v="98"/>
    <n v="274"/>
    <n v="344"/>
    <m/>
    <n v="338"/>
  </r>
  <r>
    <d v="2016-09-29T00:00:00"/>
    <d v="2016-08-31T00:00:00"/>
    <x v="2"/>
    <x v="4"/>
    <x v="0"/>
    <n v="3"/>
    <n v="330"/>
    <n v="843"/>
    <n v="1008"/>
    <m/>
    <n v="1521"/>
  </r>
  <r>
    <d v="2016-09-29T00:00:00"/>
    <d v="2016-08-31T00:00:00"/>
    <x v="2"/>
    <x v="4"/>
    <x v="1"/>
    <n v="1"/>
    <n v="296"/>
    <n v="771"/>
    <n v="951"/>
    <m/>
    <n v="1258"/>
  </r>
  <r>
    <d v="2016-09-29T00:00:00"/>
    <d v="2016-08-31T00:00:00"/>
    <x v="2"/>
    <x v="4"/>
    <x v="2"/>
    <n v="8"/>
    <n v="4592"/>
    <n v="11889"/>
    <n v="14034"/>
    <m/>
    <n v="14589"/>
  </r>
  <r>
    <d v="2016-09-29T00:00:00"/>
    <d v="2016-08-31T00:00:00"/>
    <x v="2"/>
    <x v="4"/>
    <x v="3"/>
    <n v="0"/>
    <n v="72"/>
    <n v="190"/>
    <n v="235"/>
    <m/>
    <n v="289"/>
  </r>
  <r>
    <d v="2016-09-29T00:00:00"/>
    <d v="2016-08-31T00:00:00"/>
    <x v="2"/>
    <x v="5"/>
    <x v="0"/>
    <n v="3"/>
    <n v="245"/>
    <n v="645"/>
    <n v="752"/>
    <m/>
    <n v="1290"/>
  </r>
  <r>
    <d v="2016-09-29T00:00:00"/>
    <d v="2016-08-31T00:00:00"/>
    <x v="2"/>
    <x v="5"/>
    <x v="1"/>
    <n v="0"/>
    <n v="289"/>
    <n v="725"/>
    <n v="897"/>
    <m/>
    <n v="1065"/>
  </r>
  <r>
    <d v="2016-09-29T00:00:00"/>
    <d v="2016-08-31T00:00:00"/>
    <x v="2"/>
    <x v="5"/>
    <x v="2"/>
    <n v="5"/>
    <n v="4244"/>
    <n v="10976"/>
    <n v="12973"/>
    <m/>
    <n v="14115"/>
  </r>
  <r>
    <d v="2016-09-29T00:00:00"/>
    <d v="2016-08-31T00:00:00"/>
    <x v="2"/>
    <x v="5"/>
    <x v="3"/>
    <n v="0"/>
    <n v="60"/>
    <n v="173"/>
    <n v="225"/>
    <m/>
    <n v="268"/>
  </r>
  <r>
    <d v="2016-09-29T00:00:00"/>
    <d v="2016-08-31T00:00:00"/>
    <x v="2"/>
    <x v="6"/>
    <x v="0"/>
    <n v="4"/>
    <n v="215"/>
    <n v="560"/>
    <n v="648"/>
    <m/>
    <n v="1135"/>
  </r>
  <r>
    <d v="2016-09-29T00:00:00"/>
    <d v="2016-08-31T00:00:00"/>
    <x v="2"/>
    <x v="6"/>
    <x v="1"/>
    <n v="0"/>
    <n v="182"/>
    <n v="539"/>
    <n v="666"/>
    <m/>
    <n v="812"/>
  </r>
  <r>
    <d v="2016-09-29T00:00:00"/>
    <d v="2016-08-31T00:00:00"/>
    <x v="2"/>
    <x v="6"/>
    <x v="2"/>
    <n v="4"/>
    <n v="3634"/>
    <n v="9584"/>
    <n v="11219"/>
    <m/>
    <n v="12598"/>
  </r>
  <r>
    <d v="2016-09-29T00:00:00"/>
    <d v="2016-08-31T00:00:00"/>
    <x v="2"/>
    <x v="6"/>
    <x v="3"/>
    <n v="1"/>
    <n v="54"/>
    <n v="160"/>
    <n v="196"/>
    <m/>
    <n v="200"/>
  </r>
  <r>
    <d v="2016-09-29T00:00:00"/>
    <d v="2016-08-31T00:00:00"/>
    <x v="2"/>
    <x v="7"/>
    <x v="0"/>
    <n v="2"/>
    <n v="165"/>
    <n v="458"/>
    <n v="515"/>
    <m/>
    <n v="827"/>
  </r>
  <r>
    <d v="2016-09-29T00:00:00"/>
    <d v="2016-08-31T00:00:00"/>
    <x v="2"/>
    <x v="7"/>
    <x v="1"/>
    <n v="0"/>
    <n v="114"/>
    <n v="354"/>
    <n v="428"/>
    <m/>
    <n v="542"/>
  </r>
  <r>
    <d v="2016-09-29T00:00:00"/>
    <d v="2016-08-31T00:00:00"/>
    <x v="2"/>
    <x v="7"/>
    <x v="2"/>
    <n v="6"/>
    <n v="2843"/>
    <n v="7627"/>
    <n v="8814"/>
    <m/>
    <n v="10325"/>
  </r>
  <r>
    <d v="2016-09-29T00:00:00"/>
    <d v="2016-08-31T00:00:00"/>
    <x v="2"/>
    <x v="7"/>
    <x v="3"/>
    <n v="0"/>
    <n v="33"/>
    <n v="105"/>
    <n v="128"/>
    <m/>
    <n v="136"/>
  </r>
  <r>
    <d v="2016-09-29T00:00:00"/>
    <d v="2016-08-31T00:00:00"/>
    <x v="2"/>
    <x v="8"/>
    <x v="0"/>
    <n v="0"/>
    <n v="74"/>
    <n v="217"/>
    <n v="261"/>
    <m/>
    <n v="469"/>
  </r>
  <r>
    <d v="2016-09-29T00:00:00"/>
    <d v="2016-08-31T00:00:00"/>
    <x v="2"/>
    <x v="8"/>
    <x v="1"/>
    <n v="0"/>
    <n v="102"/>
    <n v="236"/>
    <n v="290"/>
    <m/>
    <n v="380"/>
  </r>
  <r>
    <d v="2016-09-29T00:00:00"/>
    <d v="2016-08-31T00:00:00"/>
    <x v="2"/>
    <x v="8"/>
    <x v="2"/>
    <n v="5"/>
    <n v="2366"/>
    <n v="6272"/>
    <n v="7352"/>
    <m/>
    <n v="9083"/>
  </r>
  <r>
    <d v="2016-09-29T00:00:00"/>
    <d v="2016-08-31T00:00:00"/>
    <x v="2"/>
    <x v="8"/>
    <x v="3"/>
    <n v="1"/>
    <n v="32"/>
    <n v="75"/>
    <n v="91"/>
    <m/>
    <n v="100"/>
  </r>
  <r>
    <d v="2016-09-29T00:00:00"/>
    <d v="2016-08-31T00:00:00"/>
    <x v="3"/>
    <x v="0"/>
    <x v="0"/>
    <n v="13"/>
    <n v="489"/>
    <n v="917"/>
    <n v="1077"/>
    <m/>
    <n v="2246"/>
  </r>
  <r>
    <d v="2016-09-29T00:00:00"/>
    <d v="2016-08-31T00:00:00"/>
    <x v="3"/>
    <x v="0"/>
    <x v="1"/>
    <n v="2"/>
    <n v="339"/>
    <n v="853"/>
    <n v="1099"/>
    <m/>
    <n v="1630"/>
  </r>
  <r>
    <d v="2016-09-29T00:00:00"/>
    <d v="2016-08-31T00:00:00"/>
    <x v="3"/>
    <x v="0"/>
    <x v="2"/>
    <n v="28"/>
    <n v="2689"/>
    <n v="6284"/>
    <n v="7808"/>
    <m/>
    <n v="7833"/>
  </r>
  <r>
    <d v="2016-09-29T00:00:00"/>
    <d v="2016-08-31T00:00:00"/>
    <x v="3"/>
    <x v="0"/>
    <x v="3"/>
    <n v="5"/>
    <n v="176"/>
    <n v="485"/>
    <n v="659"/>
    <m/>
    <n v="870"/>
  </r>
  <r>
    <d v="2016-09-29T00:00:00"/>
    <d v="2016-08-31T00:00:00"/>
    <x v="3"/>
    <x v="1"/>
    <x v="0"/>
    <n v="16"/>
    <n v="648"/>
    <n v="1424"/>
    <n v="1680"/>
    <m/>
    <n v="2258"/>
  </r>
  <r>
    <d v="2016-09-29T00:00:00"/>
    <d v="2016-08-31T00:00:00"/>
    <x v="3"/>
    <x v="1"/>
    <x v="1"/>
    <n v="1"/>
    <n v="249"/>
    <n v="629"/>
    <n v="811"/>
    <m/>
    <n v="1056"/>
  </r>
  <r>
    <d v="2016-09-29T00:00:00"/>
    <d v="2016-08-31T00:00:00"/>
    <x v="3"/>
    <x v="1"/>
    <x v="2"/>
    <n v="20"/>
    <n v="2473"/>
    <n v="5788"/>
    <n v="7056"/>
    <m/>
    <n v="6659"/>
  </r>
  <r>
    <d v="2016-09-29T00:00:00"/>
    <d v="2016-08-31T00:00:00"/>
    <x v="3"/>
    <x v="1"/>
    <x v="3"/>
    <n v="2"/>
    <n v="151"/>
    <n v="405"/>
    <n v="531"/>
    <m/>
    <n v="651"/>
  </r>
  <r>
    <d v="2016-09-29T00:00:00"/>
    <d v="2016-08-31T00:00:00"/>
    <x v="3"/>
    <x v="2"/>
    <x v="0"/>
    <n v="8"/>
    <n v="486"/>
    <n v="1212"/>
    <n v="1447"/>
    <m/>
    <n v="1788"/>
  </r>
  <r>
    <d v="2016-09-29T00:00:00"/>
    <d v="2016-08-31T00:00:00"/>
    <x v="3"/>
    <x v="2"/>
    <x v="1"/>
    <n v="1"/>
    <n v="265"/>
    <n v="670"/>
    <n v="823"/>
    <m/>
    <n v="1057"/>
  </r>
  <r>
    <d v="2016-09-29T00:00:00"/>
    <d v="2016-08-31T00:00:00"/>
    <x v="3"/>
    <x v="2"/>
    <x v="2"/>
    <n v="13"/>
    <n v="2420"/>
    <n v="5832"/>
    <n v="6885"/>
    <m/>
    <n v="6598"/>
  </r>
  <r>
    <d v="2016-09-29T00:00:00"/>
    <d v="2016-08-31T00:00:00"/>
    <x v="3"/>
    <x v="2"/>
    <x v="3"/>
    <n v="0"/>
    <n v="160"/>
    <n v="441"/>
    <n v="583"/>
    <m/>
    <n v="639"/>
  </r>
  <r>
    <d v="2016-09-29T00:00:00"/>
    <d v="2016-08-31T00:00:00"/>
    <x v="3"/>
    <x v="3"/>
    <x v="0"/>
    <n v="3"/>
    <n v="385"/>
    <n v="986"/>
    <n v="1136"/>
    <m/>
    <n v="1403"/>
  </r>
  <r>
    <d v="2016-09-29T00:00:00"/>
    <d v="2016-08-31T00:00:00"/>
    <x v="3"/>
    <x v="3"/>
    <x v="1"/>
    <n v="0"/>
    <n v="281"/>
    <n v="671"/>
    <n v="803"/>
    <m/>
    <n v="1095"/>
  </r>
  <r>
    <d v="2016-09-29T00:00:00"/>
    <d v="2016-08-31T00:00:00"/>
    <x v="3"/>
    <x v="3"/>
    <x v="2"/>
    <n v="4"/>
    <n v="2503"/>
    <n v="6383"/>
    <n v="7455"/>
    <m/>
    <n v="7031"/>
  </r>
  <r>
    <d v="2016-09-29T00:00:00"/>
    <d v="2016-08-31T00:00:00"/>
    <x v="3"/>
    <x v="3"/>
    <x v="3"/>
    <n v="1"/>
    <n v="201"/>
    <n v="486"/>
    <n v="633"/>
    <m/>
    <n v="688"/>
  </r>
  <r>
    <d v="2016-09-29T00:00:00"/>
    <d v="2016-08-31T00:00:00"/>
    <x v="3"/>
    <x v="4"/>
    <x v="0"/>
    <n v="6"/>
    <n v="374"/>
    <n v="984"/>
    <n v="1133"/>
    <m/>
    <n v="1310"/>
  </r>
  <r>
    <d v="2016-09-29T00:00:00"/>
    <d v="2016-08-31T00:00:00"/>
    <x v="3"/>
    <x v="4"/>
    <x v="1"/>
    <n v="1"/>
    <n v="288"/>
    <n v="735"/>
    <n v="856"/>
    <m/>
    <n v="1032"/>
  </r>
  <r>
    <d v="2016-09-29T00:00:00"/>
    <d v="2016-08-31T00:00:00"/>
    <x v="3"/>
    <x v="4"/>
    <x v="2"/>
    <n v="4"/>
    <n v="2425"/>
    <n v="6295"/>
    <n v="7326"/>
    <m/>
    <n v="7124"/>
  </r>
  <r>
    <d v="2016-09-29T00:00:00"/>
    <d v="2016-08-31T00:00:00"/>
    <x v="3"/>
    <x v="4"/>
    <x v="3"/>
    <n v="0"/>
    <n v="175"/>
    <n v="467"/>
    <n v="598"/>
    <m/>
    <n v="665"/>
  </r>
  <r>
    <d v="2016-09-29T00:00:00"/>
    <d v="2016-08-31T00:00:00"/>
    <x v="3"/>
    <x v="5"/>
    <x v="0"/>
    <n v="1"/>
    <n v="323"/>
    <n v="832"/>
    <n v="979"/>
    <m/>
    <n v="1206"/>
  </r>
  <r>
    <d v="2016-09-29T00:00:00"/>
    <d v="2016-08-31T00:00:00"/>
    <x v="3"/>
    <x v="5"/>
    <x v="1"/>
    <n v="0"/>
    <n v="255"/>
    <n v="595"/>
    <n v="711"/>
    <m/>
    <n v="815"/>
  </r>
  <r>
    <d v="2016-09-29T00:00:00"/>
    <d v="2016-08-31T00:00:00"/>
    <x v="3"/>
    <x v="5"/>
    <x v="2"/>
    <n v="8"/>
    <n v="2129"/>
    <n v="5692"/>
    <n v="6609"/>
    <m/>
    <n v="6784"/>
  </r>
  <r>
    <d v="2016-09-29T00:00:00"/>
    <d v="2016-08-31T00:00:00"/>
    <x v="3"/>
    <x v="5"/>
    <x v="3"/>
    <n v="1"/>
    <n v="132"/>
    <n v="389"/>
    <n v="508"/>
    <m/>
    <n v="528"/>
  </r>
  <r>
    <d v="2016-09-29T00:00:00"/>
    <d v="2016-08-31T00:00:00"/>
    <x v="3"/>
    <x v="6"/>
    <x v="0"/>
    <n v="1"/>
    <n v="247"/>
    <n v="598"/>
    <n v="699"/>
    <m/>
    <n v="887"/>
  </r>
  <r>
    <d v="2016-09-29T00:00:00"/>
    <d v="2016-08-31T00:00:00"/>
    <x v="3"/>
    <x v="6"/>
    <x v="1"/>
    <n v="0"/>
    <n v="155"/>
    <n v="437"/>
    <n v="527"/>
    <m/>
    <n v="660"/>
  </r>
  <r>
    <d v="2016-09-29T00:00:00"/>
    <d v="2016-08-31T00:00:00"/>
    <x v="3"/>
    <x v="6"/>
    <x v="2"/>
    <n v="3"/>
    <n v="1818"/>
    <n v="4855"/>
    <n v="5583"/>
    <m/>
    <n v="5711"/>
  </r>
  <r>
    <d v="2016-09-29T00:00:00"/>
    <d v="2016-08-31T00:00:00"/>
    <x v="3"/>
    <x v="6"/>
    <x v="3"/>
    <n v="0"/>
    <n v="105"/>
    <n v="303"/>
    <n v="390"/>
    <m/>
    <n v="433"/>
  </r>
  <r>
    <d v="2016-09-29T00:00:00"/>
    <d v="2016-08-31T00:00:00"/>
    <x v="3"/>
    <x v="7"/>
    <x v="0"/>
    <n v="1"/>
    <n v="188"/>
    <n v="509"/>
    <n v="582"/>
    <m/>
    <n v="674"/>
  </r>
  <r>
    <d v="2016-09-29T00:00:00"/>
    <d v="2016-08-31T00:00:00"/>
    <x v="3"/>
    <x v="7"/>
    <x v="1"/>
    <n v="0"/>
    <n v="113"/>
    <n v="284"/>
    <n v="332"/>
    <m/>
    <n v="411"/>
  </r>
  <r>
    <d v="2016-09-29T00:00:00"/>
    <d v="2016-08-31T00:00:00"/>
    <x v="3"/>
    <x v="7"/>
    <x v="2"/>
    <n v="2"/>
    <n v="1408"/>
    <n v="3829"/>
    <n v="4356"/>
    <m/>
    <n v="4557"/>
  </r>
  <r>
    <d v="2016-09-29T00:00:00"/>
    <d v="2016-08-31T00:00:00"/>
    <x v="3"/>
    <x v="7"/>
    <x v="3"/>
    <n v="1"/>
    <n v="82"/>
    <n v="230"/>
    <n v="286"/>
    <m/>
    <n v="282"/>
  </r>
  <r>
    <d v="2016-09-29T00:00:00"/>
    <d v="2016-08-31T00:00:00"/>
    <x v="3"/>
    <x v="8"/>
    <x v="0"/>
    <n v="2"/>
    <n v="113"/>
    <n v="328"/>
    <n v="396"/>
    <m/>
    <n v="458"/>
  </r>
  <r>
    <d v="2016-09-29T00:00:00"/>
    <d v="2016-08-31T00:00:00"/>
    <x v="3"/>
    <x v="8"/>
    <x v="1"/>
    <n v="0"/>
    <n v="65"/>
    <n v="169"/>
    <n v="208"/>
    <m/>
    <n v="285"/>
  </r>
  <r>
    <d v="2016-09-29T00:00:00"/>
    <d v="2016-08-31T00:00:00"/>
    <x v="3"/>
    <x v="8"/>
    <x v="2"/>
    <n v="1"/>
    <n v="1080"/>
    <n v="2954"/>
    <n v="3439"/>
    <m/>
    <n v="3829"/>
  </r>
  <r>
    <d v="2016-09-29T00:00:00"/>
    <d v="2016-08-31T00:00:00"/>
    <x v="3"/>
    <x v="8"/>
    <x v="3"/>
    <n v="0"/>
    <n v="67"/>
    <n v="207"/>
    <n v="254"/>
    <m/>
    <n v="253"/>
  </r>
  <r>
    <d v="2016-09-29T00:00:00"/>
    <d v="2016-08-31T00:00:00"/>
    <x v="4"/>
    <x v="0"/>
    <x v="0"/>
    <n v="40"/>
    <n v="1400"/>
    <n v="2760"/>
    <n v="3089"/>
    <m/>
    <n v="5990"/>
  </r>
  <r>
    <d v="2016-09-29T00:00:00"/>
    <d v="2016-08-31T00:00:00"/>
    <x v="4"/>
    <x v="0"/>
    <x v="1"/>
    <n v="7"/>
    <n v="1087"/>
    <n v="2292"/>
    <n v="2878"/>
    <m/>
    <n v="3597"/>
  </r>
  <r>
    <d v="2016-09-29T00:00:00"/>
    <d v="2016-08-31T00:00:00"/>
    <x v="4"/>
    <x v="0"/>
    <x v="2"/>
    <n v="27"/>
    <n v="1984"/>
    <n v="4353"/>
    <n v="5237"/>
    <m/>
    <n v="5584"/>
  </r>
  <r>
    <d v="2016-09-29T00:00:00"/>
    <d v="2016-08-31T00:00:00"/>
    <x v="4"/>
    <x v="0"/>
    <x v="3"/>
    <n v="23"/>
    <n v="1308"/>
    <n v="2891"/>
    <n v="3757"/>
    <m/>
    <n v="4601"/>
  </r>
  <r>
    <d v="2016-09-29T00:00:00"/>
    <d v="2016-08-31T00:00:00"/>
    <x v="4"/>
    <x v="1"/>
    <x v="0"/>
    <n v="29"/>
    <n v="1884"/>
    <n v="4160"/>
    <n v="4801"/>
    <m/>
    <n v="6774"/>
  </r>
  <r>
    <d v="2016-09-29T00:00:00"/>
    <d v="2016-08-31T00:00:00"/>
    <x v="4"/>
    <x v="1"/>
    <x v="1"/>
    <n v="2"/>
    <n v="760"/>
    <n v="1663"/>
    <n v="2103"/>
    <m/>
    <n v="2659"/>
  </r>
  <r>
    <d v="2016-09-29T00:00:00"/>
    <d v="2016-08-31T00:00:00"/>
    <x v="4"/>
    <x v="1"/>
    <x v="2"/>
    <n v="16"/>
    <n v="1885"/>
    <n v="4273"/>
    <n v="5087"/>
    <m/>
    <n v="5309"/>
  </r>
  <r>
    <d v="2016-09-29T00:00:00"/>
    <d v="2016-08-31T00:00:00"/>
    <x v="4"/>
    <x v="1"/>
    <x v="3"/>
    <n v="13"/>
    <n v="1287"/>
    <n v="2848"/>
    <n v="3578"/>
    <m/>
    <n v="3851"/>
  </r>
  <r>
    <d v="2016-09-29T00:00:00"/>
    <d v="2016-08-31T00:00:00"/>
    <x v="4"/>
    <x v="2"/>
    <x v="0"/>
    <n v="12"/>
    <n v="1482"/>
    <n v="3502"/>
    <n v="4004"/>
    <m/>
    <n v="5490"/>
  </r>
  <r>
    <d v="2016-09-29T00:00:00"/>
    <d v="2016-08-31T00:00:00"/>
    <x v="4"/>
    <x v="2"/>
    <x v="1"/>
    <n v="2"/>
    <n v="687"/>
    <n v="1538"/>
    <n v="1913"/>
    <m/>
    <n v="2498"/>
  </r>
  <r>
    <d v="2016-09-29T00:00:00"/>
    <d v="2016-08-31T00:00:00"/>
    <x v="4"/>
    <x v="2"/>
    <x v="2"/>
    <n v="8"/>
    <n v="1955"/>
    <n v="4677"/>
    <n v="5493"/>
    <m/>
    <n v="5629"/>
  </r>
  <r>
    <d v="2016-09-29T00:00:00"/>
    <d v="2016-08-31T00:00:00"/>
    <x v="4"/>
    <x v="2"/>
    <x v="3"/>
    <n v="8"/>
    <n v="1193"/>
    <n v="2693"/>
    <n v="3406"/>
    <m/>
    <n v="3417"/>
  </r>
  <r>
    <d v="2016-09-29T00:00:00"/>
    <d v="2016-08-31T00:00:00"/>
    <x v="4"/>
    <x v="3"/>
    <x v="0"/>
    <n v="19"/>
    <n v="1274"/>
    <n v="3041"/>
    <n v="3514"/>
    <m/>
    <n v="4626"/>
  </r>
  <r>
    <d v="2016-09-29T00:00:00"/>
    <d v="2016-08-31T00:00:00"/>
    <x v="4"/>
    <x v="3"/>
    <x v="1"/>
    <n v="1"/>
    <n v="690"/>
    <n v="1551"/>
    <n v="1930"/>
    <m/>
    <n v="2495"/>
  </r>
  <r>
    <d v="2016-09-29T00:00:00"/>
    <d v="2016-08-31T00:00:00"/>
    <x v="4"/>
    <x v="3"/>
    <x v="2"/>
    <n v="9"/>
    <n v="2362"/>
    <n v="5744"/>
    <n v="6736"/>
    <m/>
    <n v="6766"/>
  </r>
  <r>
    <d v="2016-09-29T00:00:00"/>
    <d v="2016-08-31T00:00:00"/>
    <x v="4"/>
    <x v="3"/>
    <x v="3"/>
    <n v="9"/>
    <n v="1119"/>
    <n v="2561"/>
    <n v="3165"/>
    <m/>
    <n v="3296"/>
  </r>
  <r>
    <d v="2016-09-29T00:00:00"/>
    <d v="2016-08-31T00:00:00"/>
    <x v="4"/>
    <x v="4"/>
    <x v="0"/>
    <n v="13"/>
    <n v="1226"/>
    <n v="2950"/>
    <n v="3413"/>
    <m/>
    <n v="4133"/>
  </r>
  <r>
    <d v="2016-09-29T00:00:00"/>
    <d v="2016-08-31T00:00:00"/>
    <x v="4"/>
    <x v="4"/>
    <x v="1"/>
    <n v="0"/>
    <n v="752"/>
    <n v="1661"/>
    <n v="2027"/>
    <m/>
    <n v="2402"/>
  </r>
  <r>
    <d v="2016-09-29T00:00:00"/>
    <d v="2016-08-31T00:00:00"/>
    <x v="4"/>
    <x v="4"/>
    <x v="2"/>
    <n v="5"/>
    <n v="2577"/>
    <n v="6164"/>
    <n v="7198"/>
    <m/>
    <n v="7583"/>
  </r>
  <r>
    <d v="2016-09-29T00:00:00"/>
    <d v="2016-08-31T00:00:00"/>
    <x v="4"/>
    <x v="4"/>
    <x v="3"/>
    <n v="5"/>
    <n v="1163"/>
    <n v="2764"/>
    <n v="3380"/>
    <m/>
    <n v="3189"/>
  </r>
  <r>
    <d v="2016-09-29T00:00:00"/>
    <d v="2016-08-31T00:00:00"/>
    <x v="4"/>
    <x v="5"/>
    <x v="0"/>
    <n v="5"/>
    <n v="1170"/>
    <n v="2789"/>
    <n v="3195"/>
    <m/>
    <n v="3789"/>
  </r>
  <r>
    <d v="2016-09-29T00:00:00"/>
    <d v="2016-08-31T00:00:00"/>
    <x v="4"/>
    <x v="5"/>
    <x v="1"/>
    <n v="0"/>
    <n v="636"/>
    <n v="1417"/>
    <n v="1721"/>
    <m/>
    <n v="1965"/>
  </r>
  <r>
    <d v="2016-09-29T00:00:00"/>
    <d v="2016-08-31T00:00:00"/>
    <x v="4"/>
    <x v="5"/>
    <x v="2"/>
    <n v="4"/>
    <n v="2252"/>
    <n v="5631"/>
    <n v="6581"/>
    <m/>
    <n v="7069"/>
  </r>
  <r>
    <d v="2016-09-29T00:00:00"/>
    <d v="2016-08-31T00:00:00"/>
    <x v="4"/>
    <x v="5"/>
    <x v="3"/>
    <n v="7"/>
    <n v="1011"/>
    <n v="2524"/>
    <n v="2982"/>
    <m/>
    <n v="2649"/>
  </r>
  <r>
    <d v="2016-09-29T00:00:00"/>
    <d v="2016-08-31T00:00:00"/>
    <x v="4"/>
    <x v="6"/>
    <x v="0"/>
    <n v="16"/>
    <n v="926"/>
    <n v="2313"/>
    <n v="2667"/>
    <m/>
    <n v="3109"/>
  </r>
  <r>
    <d v="2016-09-29T00:00:00"/>
    <d v="2016-08-31T00:00:00"/>
    <x v="4"/>
    <x v="6"/>
    <x v="1"/>
    <n v="1"/>
    <n v="485"/>
    <n v="1142"/>
    <n v="1367"/>
    <m/>
    <n v="1495"/>
  </r>
  <r>
    <d v="2016-09-29T00:00:00"/>
    <d v="2016-08-31T00:00:00"/>
    <x v="4"/>
    <x v="6"/>
    <x v="2"/>
    <n v="1"/>
    <n v="1938"/>
    <n v="4910"/>
    <n v="5695"/>
    <m/>
    <n v="6290"/>
  </r>
  <r>
    <d v="2016-09-29T00:00:00"/>
    <d v="2016-08-31T00:00:00"/>
    <x v="4"/>
    <x v="6"/>
    <x v="3"/>
    <n v="3"/>
    <n v="848"/>
    <n v="1994"/>
    <n v="2349"/>
    <m/>
    <n v="1938"/>
  </r>
  <r>
    <d v="2016-09-29T00:00:00"/>
    <d v="2016-08-31T00:00:00"/>
    <x v="4"/>
    <x v="7"/>
    <x v="0"/>
    <n v="10"/>
    <n v="811"/>
    <n v="1964"/>
    <n v="2219"/>
    <m/>
    <n v="2410"/>
  </r>
  <r>
    <d v="2016-09-29T00:00:00"/>
    <d v="2016-08-31T00:00:00"/>
    <x v="4"/>
    <x v="7"/>
    <x v="1"/>
    <n v="0"/>
    <n v="347"/>
    <n v="825"/>
    <n v="976"/>
    <m/>
    <n v="1113"/>
  </r>
  <r>
    <d v="2016-09-29T00:00:00"/>
    <d v="2016-08-31T00:00:00"/>
    <x v="4"/>
    <x v="7"/>
    <x v="2"/>
    <n v="3"/>
    <n v="1545"/>
    <n v="3940"/>
    <n v="4506"/>
    <m/>
    <n v="5057"/>
  </r>
  <r>
    <d v="2016-09-29T00:00:00"/>
    <d v="2016-08-31T00:00:00"/>
    <x v="4"/>
    <x v="7"/>
    <x v="3"/>
    <n v="1"/>
    <n v="612"/>
    <n v="1420"/>
    <n v="1687"/>
    <m/>
    <n v="1360"/>
  </r>
  <r>
    <d v="2016-09-29T00:00:00"/>
    <d v="2016-08-31T00:00:00"/>
    <x v="4"/>
    <x v="8"/>
    <x v="0"/>
    <n v="2"/>
    <n v="505"/>
    <n v="1273"/>
    <n v="1471"/>
    <m/>
    <n v="1555"/>
  </r>
  <r>
    <d v="2016-09-29T00:00:00"/>
    <d v="2016-08-31T00:00:00"/>
    <x v="4"/>
    <x v="8"/>
    <x v="1"/>
    <n v="0"/>
    <n v="216"/>
    <n v="542"/>
    <n v="653"/>
    <m/>
    <n v="708"/>
  </r>
  <r>
    <d v="2016-09-29T00:00:00"/>
    <d v="2016-08-31T00:00:00"/>
    <x v="4"/>
    <x v="8"/>
    <x v="2"/>
    <n v="7"/>
    <n v="1276"/>
    <n v="3300"/>
    <n v="3791"/>
    <m/>
    <n v="4569"/>
  </r>
  <r>
    <d v="2016-09-29T00:00:00"/>
    <d v="2016-08-31T00:00:00"/>
    <x v="4"/>
    <x v="8"/>
    <x v="3"/>
    <n v="2"/>
    <n v="399"/>
    <n v="1012"/>
    <n v="1239"/>
    <m/>
    <n v="1000"/>
  </r>
  <r>
    <d v="2016-09-29T00:00:00"/>
    <d v="2016-08-31T00:00:00"/>
    <x v="5"/>
    <x v="0"/>
    <x v="0"/>
    <n v="0"/>
    <n v="87"/>
    <n v="153"/>
    <n v="175"/>
    <m/>
    <n v="396"/>
  </r>
  <r>
    <d v="2016-09-29T00:00:00"/>
    <d v="2016-08-31T00:00:00"/>
    <x v="5"/>
    <x v="0"/>
    <x v="1"/>
    <n v="3"/>
    <n v="464"/>
    <n v="1068"/>
    <n v="1372"/>
    <m/>
    <n v="1473"/>
  </r>
  <r>
    <d v="2016-09-29T00:00:00"/>
    <d v="2016-08-31T00:00:00"/>
    <x v="5"/>
    <x v="0"/>
    <x v="2"/>
    <n v="6"/>
    <n v="829"/>
    <n v="1930"/>
    <n v="2338"/>
    <m/>
    <n v="2656"/>
  </r>
  <r>
    <d v="2016-09-29T00:00:00"/>
    <d v="2016-08-31T00:00:00"/>
    <x v="5"/>
    <x v="0"/>
    <x v="3"/>
    <n v="0"/>
    <n v="55"/>
    <n v="128"/>
    <n v="166"/>
    <m/>
    <n v="170"/>
  </r>
  <r>
    <d v="2016-09-29T00:00:00"/>
    <d v="2016-08-31T00:00:00"/>
    <x v="5"/>
    <x v="1"/>
    <x v="0"/>
    <n v="2"/>
    <n v="94"/>
    <n v="200"/>
    <n v="234"/>
    <m/>
    <n v="326"/>
  </r>
  <r>
    <d v="2016-09-29T00:00:00"/>
    <d v="2016-08-31T00:00:00"/>
    <x v="5"/>
    <x v="1"/>
    <x v="1"/>
    <n v="0"/>
    <n v="357"/>
    <n v="804"/>
    <n v="1004"/>
    <m/>
    <n v="1193"/>
  </r>
  <r>
    <d v="2016-09-29T00:00:00"/>
    <d v="2016-08-31T00:00:00"/>
    <x v="5"/>
    <x v="1"/>
    <x v="2"/>
    <n v="3"/>
    <n v="790"/>
    <n v="1800"/>
    <n v="2191"/>
    <m/>
    <n v="2268"/>
  </r>
  <r>
    <d v="2016-09-29T00:00:00"/>
    <d v="2016-08-31T00:00:00"/>
    <x v="5"/>
    <x v="1"/>
    <x v="3"/>
    <n v="0"/>
    <n v="46"/>
    <n v="110"/>
    <n v="141"/>
    <m/>
    <n v="155"/>
  </r>
  <r>
    <d v="2016-09-29T00:00:00"/>
    <d v="2016-08-31T00:00:00"/>
    <x v="5"/>
    <x v="2"/>
    <x v="0"/>
    <n v="4"/>
    <n v="77"/>
    <n v="198"/>
    <n v="221"/>
    <m/>
    <n v="284"/>
  </r>
  <r>
    <d v="2016-09-29T00:00:00"/>
    <d v="2016-08-31T00:00:00"/>
    <x v="5"/>
    <x v="2"/>
    <x v="1"/>
    <n v="0"/>
    <n v="326"/>
    <n v="787"/>
    <n v="986"/>
    <m/>
    <n v="1173"/>
  </r>
  <r>
    <d v="2016-09-29T00:00:00"/>
    <d v="2016-08-31T00:00:00"/>
    <x v="5"/>
    <x v="2"/>
    <x v="2"/>
    <n v="1"/>
    <n v="858"/>
    <n v="2164"/>
    <n v="2568"/>
    <m/>
    <n v="2667"/>
  </r>
  <r>
    <d v="2016-09-29T00:00:00"/>
    <d v="2016-08-31T00:00:00"/>
    <x v="5"/>
    <x v="2"/>
    <x v="3"/>
    <n v="0"/>
    <n v="54"/>
    <n v="124"/>
    <n v="160"/>
    <m/>
    <n v="157"/>
  </r>
  <r>
    <d v="2016-09-29T00:00:00"/>
    <d v="2016-08-31T00:00:00"/>
    <x v="5"/>
    <x v="3"/>
    <x v="0"/>
    <n v="1"/>
    <n v="66"/>
    <n v="184"/>
    <n v="209"/>
    <m/>
    <n v="224"/>
  </r>
  <r>
    <d v="2016-09-29T00:00:00"/>
    <d v="2016-08-31T00:00:00"/>
    <x v="5"/>
    <x v="3"/>
    <x v="1"/>
    <n v="1"/>
    <n v="324"/>
    <n v="878"/>
    <n v="1105"/>
    <m/>
    <n v="1227"/>
  </r>
  <r>
    <d v="2016-09-29T00:00:00"/>
    <d v="2016-08-31T00:00:00"/>
    <x v="5"/>
    <x v="3"/>
    <x v="2"/>
    <n v="2"/>
    <n v="1072"/>
    <n v="2769"/>
    <n v="3270"/>
    <m/>
    <n v="3377"/>
  </r>
  <r>
    <d v="2016-09-29T00:00:00"/>
    <d v="2016-08-31T00:00:00"/>
    <x v="5"/>
    <x v="3"/>
    <x v="3"/>
    <n v="0"/>
    <n v="39"/>
    <n v="119"/>
    <n v="154"/>
    <m/>
    <n v="159"/>
  </r>
  <r>
    <d v="2016-09-29T00:00:00"/>
    <d v="2016-08-31T00:00:00"/>
    <x v="5"/>
    <x v="4"/>
    <x v="0"/>
    <n v="0"/>
    <n v="63"/>
    <n v="138"/>
    <n v="164"/>
    <m/>
    <n v="190"/>
  </r>
  <r>
    <d v="2016-09-29T00:00:00"/>
    <d v="2016-08-31T00:00:00"/>
    <x v="5"/>
    <x v="4"/>
    <x v="1"/>
    <n v="0"/>
    <n v="327"/>
    <n v="826"/>
    <n v="1039"/>
    <m/>
    <n v="1104"/>
  </r>
  <r>
    <d v="2016-09-29T00:00:00"/>
    <d v="2016-08-31T00:00:00"/>
    <x v="5"/>
    <x v="4"/>
    <x v="2"/>
    <n v="0"/>
    <n v="1135"/>
    <n v="2975"/>
    <n v="3511"/>
    <m/>
    <n v="3600"/>
  </r>
  <r>
    <d v="2016-09-29T00:00:00"/>
    <d v="2016-08-31T00:00:00"/>
    <x v="5"/>
    <x v="4"/>
    <x v="3"/>
    <n v="0"/>
    <n v="38"/>
    <n v="98"/>
    <n v="121"/>
    <m/>
    <n v="151"/>
  </r>
  <r>
    <d v="2016-09-29T00:00:00"/>
    <d v="2016-08-31T00:00:00"/>
    <x v="5"/>
    <x v="5"/>
    <x v="0"/>
    <n v="2"/>
    <n v="52"/>
    <n v="127"/>
    <n v="143"/>
    <m/>
    <n v="174"/>
  </r>
  <r>
    <d v="2016-09-29T00:00:00"/>
    <d v="2016-08-31T00:00:00"/>
    <x v="5"/>
    <x v="5"/>
    <x v="1"/>
    <n v="0"/>
    <n v="291"/>
    <n v="775"/>
    <n v="942"/>
    <m/>
    <n v="1009"/>
  </r>
  <r>
    <d v="2016-09-29T00:00:00"/>
    <d v="2016-08-31T00:00:00"/>
    <x v="5"/>
    <x v="5"/>
    <x v="2"/>
    <n v="0"/>
    <n v="1165"/>
    <n v="3035"/>
    <n v="3531"/>
    <m/>
    <n v="3778"/>
  </r>
  <r>
    <d v="2016-09-29T00:00:00"/>
    <d v="2016-08-31T00:00:00"/>
    <x v="5"/>
    <x v="5"/>
    <x v="3"/>
    <n v="0"/>
    <n v="31"/>
    <n v="79"/>
    <n v="114"/>
    <m/>
    <n v="130"/>
  </r>
  <r>
    <d v="2016-09-29T00:00:00"/>
    <d v="2016-08-31T00:00:00"/>
    <x v="5"/>
    <x v="6"/>
    <x v="0"/>
    <n v="0"/>
    <n v="35"/>
    <n v="95"/>
    <n v="113"/>
    <m/>
    <n v="166"/>
  </r>
  <r>
    <d v="2016-09-29T00:00:00"/>
    <d v="2016-08-31T00:00:00"/>
    <x v="5"/>
    <x v="6"/>
    <x v="1"/>
    <n v="0"/>
    <n v="244"/>
    <n v="654"/>
    <n v="793"/>
    <m/>
    <n v="856"/>
  </r>
  <r>
    <d v="2016-09-29T00:00:00"/>
    <d v="2016-08-31T00:00:00"/>
    <x v="5"/>
    <x v="6"/>
    <x v="2"/>
    <n v="1"/>
    <n v="1037"/>
    <n v="2868"/>
    <n v="3307"/>
    <m/>
    <n v="3627"/>
  </r>
  <r>
    <d v="2016-09-29T00:00:00"/>
    <d v="2016-08-31T00:00:00"/>
    <x v="5"/>
    <x v="6"/>
    <x v="3"/>
    <n v="0"/>
    <n v="26"/>
    <n v="67"/>
    <n v="82"/>
    <m/>
    <n v="90"/>
  </r>
  <r>
    <d v="2016-09-29T00:00:00"/>
    <d v="2016-08-31T00:00:00"/>
    <x v="5"/>
    <x v="7"/>
    <x v="0"/>
    <n v="0"/>
    <n v="35"/>
    <n v="92"/>
    <n v="105"/>
    <m/>
    <n v="122"/>
  </r>
  <r>
    <d v="2016-09-29T00:00:00"/>
    <d v="2016-08-31T00:00:00"/>
    <x v="5"/>
    <x v="7"/>
    <x v="1"/>
    <n v="0"/>
    <n v="184"/>
    <n v="457"/>
    <n v="568"/>
    <m/>
    <n v="599"/>
  </r>
  <r>
    <d v="2016-09-29T00:00:00"/>
    <d v="2016-08-31T00:00:00"/>
    <x v="5"/>
    <x v="7"/>
    <x v="2"/>
    <n v="0"/>
    <n v="898"/>
    <n v="2527"/>
    <n v="2876"/>
    <m/>
    <n v="3222"/>
  </r>
  <r>
    <d v="2016-09-29T00:00:00"/>
    <d v="2016-08-31T00:00:00"/>
    <x v="5"/>
    <x v="7"/>
    <x v="3"/>
    <n v="0"/>
    <n v="27"/>
    <n v="67"/>
    <n v="75"/>
    <m/>
    <n v="62"/>
  </r>
  <r>
    <d v="2016-09-29T00:00:00"/>
    <d v="2016-08-31T00:00:00"/>
    <x v="5"/>
    <x v="8"/>
    <x v="0"/>
    <n v="0"/>
    <n v="18"/>
    <n v="54"/>
    <n v="62"/>
    <m/>
    <n v="79"/>
  </r>
  <r>
    <d v="2016-09-29T00:00:00"/>
    <d v="2016-08-31T00:00:00"/>
    <x v="5"/>
    <x v="8"/>
    <x v="1"/>
    <n v="0"/>
    <n v="121"/>
    <n v="344"/>
    <n v="401"/>
    <n v="1"/>
    <n v="429"/>
  </r>
  <r>
    <d v="2016-09-29T00:00:00"/>
    <d v="2016-08-31T00:00:00"/>
    <x v="5"/>
    <x v="8"/>
    <x v="2"/>
    <n v="1"/>
    <n v="809"/>
    <n v="2301"/>
    <n v="2630"/>
    <m/>
    <n v="3028"/>
  </r>
  <r>
    <d v="2016-09-29T00:00:00"/>
    <d v="2016-08-31T00:00:00"/>
    <x v="5"/>
    <x v="8"/>
    <x v="3"/>
    <n v="0"/>
    <n v="16"/>
    <n v="36"/>
    <n v="42"/>
    <m/>
    <n v="42"/>
  </r>
  <r>
    <d v="2016-09-29T00:00:00"/>
    <d v="2016-08-31T00:00:00"/>
    <x v="6"/>
    <x v="0"/>
    <x v="0"/>
    <n v="3"/>
    <n v="155"/>
    <n v="350"/>
    <n v="391"/>
    <m/>
    <n v="771"/>
  </r>
  <r>
    <d v="2016-09-29T00:00:00"/>
    <d v="2016-08-31T00:00:00"/>
    <x v="6"/>
    <x v="0"/>
    <x v="1"/>
    <n v="1"/>
    <n v="242"/>
    <n v="624"/>
    <n v="804"/>
    <m/>
    <n v="912"/>
  </r>
  <r>
    <d v="2016-09-29T00:00:00"/>
    <d v="2016-08-31T00:00:00"/>
    <x v="6"/>
    <x v="0"/>
    <x v="2"/>
    <n v="4"/>
    <n v="861"/>
    <n v="2091"/>
    <n v="2545"/>
    <m/>
    <n v="2760"/>
  </r>
  <r>
    <d v="2016-09-29T00:00:00"/>
    <d v="2016-08-31T00:00:00"/>
    <x v="6"/>
    <x v="0"/>
    <x v="3"/>
    <n v="0"/>
    <n v="99"/>
    <n v="235"/>
    <n v="315"/>
    <m/>
    <n v="396"/>
  </r>
  <r>
    <d v="2016-09-29T00:00:00"/>
    <d v="2016-08-31T00:00:00"/>
    <x v="6"/>
    <x v="1"/>
    <x v="0"/>
    <n v="10"/>
    <n v="227"/>
    <n v="542"/>
    <n v="640"/>
    <m/>
    <n v="751"/>
  </r>
  <r>
    <d v="2016-09-29T00:00:00"/>
    <d v="2016-08-31T00:00:00"/>
    <x v="6"/>
    <x v="1"/>
    <x v="1"/>
    <n v="1"/>
    <n v="192"/>
    <n v="527"/>
    <n v="651"/>
    <m/>
    <n v="812"/>
  </r>
  <r>
    <d v="2016-09-29T00:00:00"/>
    <d v="2016-08-31T00:00:00"/>
    <x v="6"/>
    <x v="1"/>
    <x v="2"/>
    <n v="4"/>
    <n v="875"/>
    <n v="2132"/>
    <n v="2552"/>
    <m/>
    <n v="2730"/>
  </r>
  <r>
    <d v="2016-09-29T00:00:00"/>
    <d v="2016-08-31T00:00:00"/>
    <x v="6"/>
    <x v="1"/>
    <x v="3"/>
    <n v="0"/>
    <n v="95"/>
    <n v="250"/>
    <n v="306"/>
    <m/>
    <n v="365"/>
  </r>
  <r>
    <d v="2016-09-29T00:00:00"/>
    <d v="2016-08-31T00:00:00"/>
    <x v="6"/>
    <x v="2"/>
    <x v="0"/>
    <n v="4"/>
    <n v="179"/>
    <n v="515"/>
    <n v="606"/>
    <m/>
    <n v="697"/>
  </r>
  <r>
    <d v="2016-09-29T00:00:00"/>
    <d v="2016-08-31T00:00:00"/>
    <x v="6"/>
    <x v="2"/>
    <x v="1"/>
    <n v="0"/>
    <n v="199"/>
    <n v="503"/>
    <n v="634"/>
    <m/>
    <n v="774"/>
  </r>
  <r>
    <d v="2016-09-29T00:00:00"/>
    <d v="2016-08-31T00:00:00"/>
    <x v="6"/>
    <x v="2"/>
    <x v="2"/>
    <n v="1"/>
    <n v="918"/>
    <n v="2394"/>
    <n v="2795"/>
    <m/>
    <n v="2826"/>
  </r>
  <r>
    <d v="2016-09-29T00:00:00"/>
    <d v="2016-08-31T00:00:00"/>
    <x v="6"/>
    <x v="2"/>
    <x v="3"/>
    <n v="1"/>
    <n v="78"/>
    <n v="231"/>
    <n v="302"/>
    <m/>
    <n v="345"/>
  </r>
  <r>
    <d v="2016-09-29T00:00:00"/>
    <d v="2016-08-31T00:00:00"/>
    <x v="6"/>
    <x v="3"/>
    <x v="0"/>
    <n v="1"/>
    <n v="191"/>
    <n v="480"/>
    <n v="551"/>
    <m/>
    <n v="571"/>
  </r>
  <r>
    <d v="2016-09-29T00:00:00"/>
    <d v="2016-08-31T00:00:00"/>
    <x v="6"/>
    <x v="3"/>
    <x v="1"/>
    <n v="1"/>
    <n v="195"/>
    <n v="499"/>
    <n v="598"/>
    <m/>
    <n v="754"/>
  </r>
  <r>
    <d v="2016-09-29T00:00:00"/>
    <d v="2016-08-31T00:00:00"/>
    <x v="6"/>
    <x v="3"/>
    <x v="2"/>
    <n v="2"/>
    <n v="1044"/>
    <n v="2669"/>
    <n v="3151"/>
    <m/>
    <n v="3167"/>
  </r>
  <r>
    <d v="2016-09-29T00:00:00"/>
    <d v="2016-08-31T00:00:00"/>
    <x v="6"/>
    <x v="3"/>
    <x v="3"/>
    <n v="0"/>
    <n v="98"/>
    <n v="269"/>
    <n v="335"/>
    <m/>
    <n v="367"/>
  </r>
  <r>
    <d v="2016-09-29T00:00:00"/>
    <d v="2016-08-31T00:00:00"/>
    <x v="6"/>
    <x v="4"/>
    <x v="0"/>
    <n v="1"/>
    <n v="169"/>
    <n v="415"/>
    <n v="464"/>
    <m/>
    <n v="521"/>
  </r>
  <r>
    <d v="2016-09-29T00:00:00"/>
    <d v="2016-08-31T00:00:00"/>
    <x v="6"/>
    <x v="4"/>
    <x v="1"/>
    <n v="0"/>
    <n v="197"/>
    <n v="533"/>
    <n v="633"/>
    <m/>
    <n v="704"/>
  </r>
  <r>
    <d v="2016-09-29T00:00:00"/>
    <d v="2016-08-31T00:00:00"/>
    <x v="6"/>
    <x v="4"/>
    <x v="2"/>
    <n v="2"/>
    <n v="1042"/>
    <n v="2814"/>
    <n v="3270"/>
    <m/>
    <n v="3354"/>
  </r>
  <r>
    <d v="2016-09-29T00:00:00"/>
    <d v="2016-08-31T00:00:00"/>
    <x v="6"/>
    <x v="4"/>
    <x v="3"/>
    <n v="0"/>
    <n v="75"/>
    <n v="232"/>
    <n v="279"/>
    <m/>
    <n v="338"/>
  </r>
  <r>
    <d v="2016-09-29T00:00:00"/>
    <d v="2016-08-31T00:00:00"/>
    <x v="6"/>
    <x v="5"/>
    <x v="0"/>
    <n v="0"/>
    <n v="121"/>
    <n v="375"/>
    <n v="424"/>
    <m/>
    <n v="479"/>
  </r>
  <r>
    <d v="2016-09-29T00:00:00"/>
    <d v="2016-08-31T00:00:00"/>
    <x v="6"/>
    <x v="5"/>
    <x v="1"/>
    <n v="0"/>
    <n v="136"/>
    <n v="419"/>
    <n v="510"/>
    <m/>
    <n v="589"/>
  </r>
  <r>
    <d v="2016-09-29T00:00:00"/>
    <d v="2016-08-31T00:00:00"/>
    <x v="6"/>
    <x v="5"/>
    <x v="2"/>
    <n v="0"/>
    <n v="949"/>
    <n v="2565"/>
    <n v="2997"/>
    <m/>
    <n v="3232"/>
  </r>
  <r>
    <d v="2016-09-29T00:00:00"/>
    <d v="2016-08-31T00:00:00"/>
    <x v="6"/>
    <x v="5"/>
    <x v="3"/>
    <n v="0"/>
    <n v="77"/>
    <n v="222"/>
    <n v="265"/>
    <m/>
    <n v="262"/>
  </r>
  <r>
    <d v="2016-09-29T00:00:00"/>
    <d v="2016-08-31T00:00:00"/>
    <x v="6"/>
    <x v="6"/>
    <x v="0"/>
    <n v="3"/>
    <n v="104"/>
    <n v="306"/>
    <n v="341"/>
    <m/>
    <n v="420"/>
  </r>
  <r>
    <d v="2016-09-29T00:00:00"/>
    <d v="2016-08-31T00:00:00"/>
    <x v="6"/>
    <x v="6"/>
    <x v="1"/>
    <n v="0"/>
    <n v="128"/>
    <n v="362"/>
    <n v="424"/>
    <m/>
    <n v="517"/>
  </r>
  <r>
    <d v="2016-09-29T00:00:00"/>
    <d v="2016-08-31T00:00:00"/>
    <x v="6"/>
    <x v="6"/>
    <x v="2"/>
    <n v="1"/>
    <n v="852"/>
    <n v="2303"/>
    <n v="2641"/>
    <m/>
    <n v="2934"/>
  </r>
  <r>
    <d v="2016-09-29T00:00:00"/>
    <d v="2016-08-31T00:00:00"/>
    <x v="6"/>
    <x v="6"/>
    <x v="3"/>
    <n v="1"/>
    <n v="57"/>
    <n v="183"/>
    <n v="214"/>
    <m/>
    <n v="196"/>
  </r>
  <r>
    <d v="2016-09-29T00:00:00"/>
    <d v="2016-08-31T00:00:00"/>
    <x v="6"/>
    <x v="7"/>
    <x v="0"/>
    <n v="0"/>
    <n v="94"/>
    <n v="275"/>
    <n v="304"/>
    <m/>
    <n v="314"/>
  </r>
  <r>
    <d v="2016-09-29T00:00:00"/>
    <d v="2016-08-31T00:00:00"/>
    <x v="6"/>
    <x v="7"/>
    <x v="1"/>
    <n v="0"/>
    <n v="76"/>
    <n v="229"/>
    <n v="288"/>
    <m/>
    <n v="338"/>
  </r>
  <r>
    <d v="2016-09-29T00:00:00"/>
    <d v="2016-08-31T00:00:00"/>
    <x v="6"/>
    <x v="7"/>
    <x v="2"/>
    <n v="0"/>
    <n v="602"/>
    <n v="1723"/>
    <n v="1964"/>
    <m/>
    <n v="2201"/>
  </r>
  <r>
    <d v="2016-09-29T00:00:00"/>
    <d v="2016-08-31T00:00:00"/>
    <x v="6"/>
    <x v="7"/>
    <x v="3"/>
    <n v="1"/>
    <n v="51"/>
    <n v="143"/>
    <n v="168"/>
    <m/>
    <n v="173"/>
  </r>
  <r>
    <d v="2016-09-29T00:00:00"/>
    <d v="2016-08-31T00:00:00"/>
    <x v="6"/>
    <x v="8"/>
    <x v="0"/>
    <n v="1"/>
    <n v="64"/>
    <n v="185"/>
    <n v="204"/>
    <m/>
    <n v="213"/>
  </r>
  <r>
    <d v="2016-09-29T00:00:00"/>
    <d v="2016-08-31T00:00:00"/>
    <x v="6"/>
    <x v="8"/>
    <x v="1"/>
    <n v="0"/>
    <n v="42"/>
    <n v="142"/>
    <n v="173"/>
    <m/>
    <n v="212"/>
  </r>
  <r>
    <d v="2016-09-29T00:00:00"/>
    <d v="2016-08-31T00:00:00"/>
    <x v="6"/>
    <x v="8"/>
    <x v="2"/>
    <n v="1"/>
    <n v="502"/>
    <n v="1477"/>
    <n v="1684"/>
    <n v="1"/>
    <n v="2014"/>
  </r>
  <r>
    <d v="2016-09-29T00:00:00"/>
    <d v="2016-08-31T00:00:00"/>
    <x v="6"/>
    <x v="8"/>
    <x v="3"/>
    <n v="0"/>
    <n v="35"/>
    <n v="103"/>
    <n v="121"/>
    <m/>
    <n v="121"/>
  </r>
  <r>
    <d v="2016-09-29T00:00:00"/>
    <d v="2016-08-31T00:00:00"/>
    <x v="7"/>
    <x v="0"/>
    <x v="0"/>
    <n v="4"/>
    <n v="83"/>
    <n v="165"/>
    <n v="180"/>
    <m/>
    <n v="395"/>
  </r>
  <r>
    <d v="2016-09-29T00:00:00"/>
    <d v="2016-08-31T00:00:00"/>
    <x v="7"/>
    <x v="0"/>
    <x v="1"/>
    <n v="7"/>
    <n v="393"/>
    <n v="922"/>
    <n v="1165"/>
    <m/>
    <n v="1291"/>
  </r>
  <r>
    <d v="2016-09-29T00:00:00"/>
    <d v="2016-08-31T00:00:00"/>
    <x v="7"/>
    <x v="0"/>
    <x v="2"/>
    <n v="4"/>
    <n v="545"/>
    <n v="1220"/>
    <n v="1476"/>
    <m/>
    <n v="1544"/>
  </r>
  <r>
    <d v="2016-09-29T00:00:00"/>
    <d v="2016-08-31T00:00:00"/>
    <x v="7"/>
    <x v="0"/>
    <x v="3"/>
    <n v="2"/>
    <n v="27"/>
    <n v="57"/>
    <n v="67"/>
    <m/>
    <n v="89"/>
  </r>
  <r>
    <d v="2016-09-29T00:00:00"/>
    <d v="2016-08-31T00:00:00"/>
    <x v="7"/>
    <x v="1"/>
    <x v="0"/>
    <n v="3"/>
    <n v="92"/>
    <n v="210"/>
    <n v="242"/>
    <m/>
    <n v="365"/>
  </r>
  <r>
    <d v="2016-09-29T00:00:00"/>
    <d v="2016-08-31T00:00:00"/>
    <x v="7"/>
    <x v="1"/>
    <x v="1"/>
    <n v="3"/>
    <n v="321"/>
    <n v="771"/>
    <n v="978"/>
    <m/>
    <n v="1134"/>
  </r>
  <r>
    <d v="2016-09-29T00:00:00"/>
    <d v="2016-08-31T00:00:00"/>
    <x v="7"/>
    <x v="1"/>
    <x v="2"/>
    <n v="4"/>
    <n v="536"/>
    <n v="1196"/>
    <n v="1422"/>
    <m/>
    <n v="1399"/>
  </r>
  <r>
    <d v="2016-09-29T00:00:00"/>
    <d v="2016-08-31T00:00:00"/>
    <x v="7"/>
    <x v="1"/>
    <x v="3"/>
    <n v="0"/>
    <n v="28"/>
    <n v="58"/>
    <n v="68"/>
    <m/>
    <n v="61"/>
  </r>
  <r>
    <d v="2016-09-29T00:00:00"/>
    <d v="2016-08-31T00:00:00"/>
    <x v="7"/>
    <x v="2"/>
    <x v="0"/>
    <n v="1"/>
    <n v="66"/>
    <n v="155"/>
    <n v="175"/>
    <m/>
    <n v="263"/>
  </r>
  <r>
    <d v="2016-09-29T00:00:00"/>
    <d v="2016-08-31T00:00:00"/>
    <x v="7"/>
    <x v="2"/>
    <x v="1"/>
    <n v="1"/>
    <n v="310"/>
    <n v="749"/>
    <n v="937"/>
    <m/>
    <n v="1073"/>
  </r>
  <r>
    <d v="2016-09-29T00:00:00"/>
    <d v="2016-08-31T00:00:00"/>
    <x v="7"/>
    <x v="2"/>
    <x v="2"/>
    <n v="2"/>
    <n v="553"/>
    <n v="1356"/>
    <n v="1591"/>
    <m/>
    <n v="1549"/>
  </r>
  <r>
    <d v="2016-09-29T00:00:00"/>
    <d v="2016-08-31T00:00:00"/>
    <x v="7"/>
    <x v="2"/>
    <x v="3"/>
    <n v="0"/>
    <n v="25"/>
    <n v="57"/>
    <n v="73"/>
    <m/>
    <n v="77"/>
  </r>
  <r>
    <d v="2016-09-29T00:00:00"/>
    <d v="2016-08-31T00:00:00"/>
    <x v="7"/>
    <x v="3"/>
    <x v="0"/>
    <n v="0"/>
    <n v="79"/>
    <n v="176"/>
    <n v="197"/>
    <m/>
    <n v="252"/>
  </r>
  <r>
    <d v="2016-09-29T00:00:00"/>
    <d v="2016-08-31T00:00:00"/>
    <x v="7"/>
    <x v="3"/>
    <x v="1"/>
    <n v="0"/>
    <n v="340"/>
    <n v="780"/>
    <n v="944"/>
    <m/>
    <n v="1072"/>
  </r>
  <r>
    <d v="2016-09-29T00:00:00"/>
    <d v="2016-08-31T00:00:00"/>
    <x v="7"/>
    <x v="3"/>
    <x v="2"/>
    <n v="2"/>
    <n v="678"/>
    <n v="1528"/>
    <n v="1809"/>
    <m/>
    <n v="1767"/>
  </r>
  <r>
    <d v="2016-09-29T00:00:00"/>
    <d v="2016-08-31T00:00:00"/>
    <x v="7"/>
    <x v="3"/>
    <x v="3"/>
    <n v="0"/>
    <n v="21"/>
    <n v="44"/>
    <n v="56"/>
    <m/>
    <n v="75"/>
  </r>
  <r>
    <d v="2016-09-29T00:00:00"/>
    <d v="2016-08-31T00:00:00"/>
    <x v="7"/>
    <x v="4"/>
    <x v="0"/>
    <n v="0"/>
    <n v="66"/>
    <n v="158"/>
    <n v="177"/>
    <m/>
    <n v="219"/>
  </r>
  <r>
    <d v="2016-09-29T00:00:00"/>
    <d v="2016-08-31T00:00:00"/>
    <x v="7"/>
    <x v="4"/>
    <x v="1"/>
    <n v="0"/>
    <n v="316"/>
    <n v="780"/>
    <n v="972"/>
    <m/>
    <n v="1042"/>
  </r>
  <r>
    <d v="2016-09-29T00:00:00"/>
    <d v="2016-08-31T00:00:00"/>
    <x v="7"/>
    <x v="4"/>
    <x v="2"/>
    <n v="0"/>
    <n v="688"/>
    <n v="1703"/>
    <n v="2026"/>
    <m/>
    <n v="2021"/>
  </r>
  <r>
    <d v="2016-09-29T00:00:00"/>
    <d v="2016-08-31T00:00:00"/>
    <x v="7"/>
    <x v="4"/>
    <x v="3"/>
    <n v="0"/>
    <n v="26"/>
    <n v="51"/>
    <n v="63"/>
    <m/>
    <n v="63"/>
  </r>
  <r>
    <d v="2016-09-29T00:00:00"/>
    <d v="2016-08-31T00:00:00"/>
    <x v="7"/>
    <x v="5"/>
    <x v="0"/>
    <n v="1"/>
    <n v="54"/>
    <n v="121"/>
    <n v="144"/>
    <m/>
    <n v="190"/>
  </r>
  <r>
    <d v="2016-09-29T00:00:00"/>
    <d v="2016-08-31T00:00:00"/>
    <x v="7"/>
    <x v="5"/>
    <x v="1"/>
    <n v="1"/>
    <n v="313"/>
    <n v="751"/>
    <n v="894"/>
    <m/>
    <n v="973"/>
  </r>
  <r>
    <d v="2016-09-29T00:00:00"/>
    <d v="2016-08-31T00:00:00"/>
    <x v="7"/>
    <x v="5"/>
    <x v="2"/>
    <n v="2"/>
    <n v="701"/>
    <n v="1737"/>
    <n v="2020"/>
    <m/>
    <n v="2051"/>
  </r>
  <r>
    <d v="2016-09-29T00:00:00"/>
    <d v="2016-08-31T00:00:00"/>
    <x v="7"/>
    <x v="5"/>
    <x v="3"/>
    <n v="0"/>
    <n v="29"/>
    <n v="64"/>
    <n v="73"/>
    <m/>
    <n v="68"/>
  </r>
  <r>
    <d v="2016-09-29T00:00:00"/>
    <d v="2016-08-31T00:00:00"/>
    <x v="7"/>
    <x v="6"/>
    <x v="0"/>
    <n v="0"/>
    <n v="42"/>
    <n v="95"/>
    <n v="108"/>
    <m/>
    <n v="149"/>
  </r>
  <r>
    <d v="2016-09-29T00:00:00"/>
    <d v="2016-08-31T00:00:00"/>
    <x v="7"/>
    <x v="6"/>
    <x v="1"/>
    <n v="1"/>
    <n v="237"/>
    <n v="647"/>
    <n v="764"/>
    <m/>
    <n v="831"/>
  </r>
  <r>
    <d v="2016-09-29T00:00:00"/>
    <d v="2016-08-31T00:00:00"/>
    <x v="7"/>
    <x v="6"/>
    <x v="2"/>
    <n v="1"/>
    <n v="642"/>
    <n v="1601"/>
    <n v="1818"/>
    <m/>
    <n v="1911"/>
  </r>
  <r>
    <d v="2016-09-29T00:00:00"/>
    <d v="2016-08-31T00:00:00"/>
    <x v="7"/>
    <x v="6"/>
    <x v="3"/>
    <n v="0"/>
    <n v="10"/>
    <n v="44"/>
    <n v="47"/>
    <m/>
    <n v="59"/>
  </r>
  <r>
    <d v="2016-09-29T00:00:00"/>
    <d v="2016-08-31T00:00:00"/>
    <x v="7"/>
    <x v="7"/>
    <x v="0"/>
    <n v="1"/>
    <n v="23"/>
    <n v="61"/>
    <n v="74"/>
    <m/>
    <n v="108"/>
  </r>
  <r>
    <d v="2016-09-29T00:00:00"/>
    <d v="2016-08-31T00:00:00"/>
    <x v="7"/>
    <x v="7"/>
    <x v="1"/>
    <n v="0"/>
    <n v="183"/>
    <n v="428"/>
    <n v="516"/>
    <m/>
    <n v="557"/>
  </r>
  <r>
    <d v="2016-09-29T00:00:00"/>
    <d v="2016-08-31T00:00:00"/>
    <x v="7"/>
    <x v="7"/>
    <x v="2"/>
    <n v="1"/>
    <n v="527"/>
    <n v="1326"/>
    <n v="1491"/>
    <m/>
    <n v="1750"/>
  </r>
  <r>
    <d v="2016-09-29T00:00:00"/>
    <d v="2016-08-31T00:00:00"/>
    <x v="7"/>
    <x v="7"/>
    <x v="3"/>
    <n v="1"/>
    <n v="19"/>
    <n v="36"/>
    <n v="42"/>
    <m/>
    <n v="30"/>
  </r>
  <r>
    <d v="2016-09-29T00:00:00"/>
    <d v="2016-08-31T00:00:00"/>
    <x v="7"/>
    <x v="8"/>
    <x v="0"/>
    <n v="1"/>
    <n v="16"/>
    <n v="33"/>
    <n v="44"/>
    <m/>
    <n v="66"/>
  </r>
  <r>
    <d v="2016-09-29T00:00:00"/>
    <d v="2016-08-31T00:00:00"/>
    <x v="7"/>
    <x v="8"/>
    <x v="1"/>
    <n v="0"/>
    <n v="99"/>
    <n v="248"/>
    <n v="296"/>
    <m/>
    <n v="379"/>
  </r>
  <r>
    <d v="2016-09-29T00:00:00"/>
    <d v="2016-08-31T00:00:00"/>
    <x v="7"/>
    <x v="8"/>
    <x v="2"/>
    <n v="0"/>
    <n v="493"/>
    <n v="1218"/>
    <n v="1389"/>
    <m/>
    <n v="1643"/>
  </r>
  <r>
    <d v="2016-09-29T00:00:00"/>
    <d v="2016-08-31T00:00:00"/>
    <x v="7"/>
    <x v="8"/>
    <x v="3"/>
    <n v="0"/>
    <n v="8"/>
    <n v="21"/>
    <n v="24"/>
    <m/>
    <n v="14"/>
  </r>
  <r>
    <d v="2016-09-29T00:00:00"/>
    <d v="2016-08-31T00:00:00"/>
    <x v="8"/>
    <x v="0"/>
    <x v="0"/>
    <n v="3"/>
    <n v="114"/>
    <n v="225"/>
    <n v="259"/>
    <m/>
    <n v="684"/>
  </r>
  <r>
    <d v="2016-09-29T00:00:00"/>
    <d v="2016-08-31T00:00:00"/>
    <x v="8"/>
    <x v="0"/>
    <x v="1"/>
    <n v="2"/>
    <n v="318"/>
    <n v="767"/>
    <n v="992"/>
    <m/>
    <n v="1265"/>
  </r>
  <r>
    <d v="2016-09-29T00:00:00"/>
    <d v="2016-08-31T00:00:00"/>
    <x v="8"/>
    <x v="0"/>
    <x v="2"/>
    <n v="11"/>
    <n v="1238"/>
    <n v="2812"/>
    <n v="3492"/>
    <m/>
    <n v="3566"/>
  </r>
  <r>
    <d v="2016-09-29T00:00:00"/>
    <d v="2016-08-31T00:00:00"/>
    <x v="8"/>
    <x v="0"/>
    <x v="3"/>
    <n v="1"/>
    <n v="39"/>
    <n v="93"/>
    <n v="113"/>
    <m/>
    <n v="159"/>
  </r>
  <r>
    <d v="2016-09-29T00:00:00"/>
    <d v="2016-08-31T00:00:00"/>
    <x v="8"/>
    <x v="1"/>
    <x v="0"/>
    <n v="1"/>
    <n v="152"/>
    <n v="339"/>
    <n v="398"/>
    <m/>
    <n v="594"/>
  </r>
  <r>
    <d v="2016-09-29T00:00:00"/>
    <d v="2016-08-31T00:00:00"/>
    <x v="8"/>
    <x v="1"/>
    <x v="1"/>
    <n v="0"/>
    <n v="233"/>
    <n v="578"/>
    <n v="733"/>
    <m/>
    <n v="1034"/>
  </r>
  <r>
    <d v="2016-09-29T00:00:00"/>
    <d v="2016-08-31T00:00:00"/>
    <x v="8"/>
    <x v="1"/>
    <x v="2"/>
    <n v="2"/>
    <n v="1036"/>
    <n v="2504"/>
    <n v="3024"/>
    <m/>
    <n v="3124"/>
  </r>
  <r>
    <d v="2016-09-29T00:00:00"/>
    <d v="2016-08-31T00:00:00"/>
    <x v="8"/>
    <x v="1"/>
    <x v="3"/>
    <n v="0"/>
    <n v="39"/>
    <n v="98"/>
    <n v="117"/>
    <m/>
    <n v="175"/>
  </r>
  <r>
    <d v="2016-09-29T00:00:00"/>
    <d v="2016-08-31T00:00:00"/>
    <x v="8"/>
    <x v="2"/>
    <x v="0"/>
    <n v="7"/>
    <n v="136"/>
    <n v="317"/>
    <n v="361"/>
    <m/>
    <n v="495"/>
  </r>
  <r>
    <d v="2016-09-29T00:00:00"/>
    <d v="2016-08-31T00:00:00"/>
    <x v="8"/>
    <x v="2"/>
    <x v="1"/>
    <n v="0"/>
    <n v="192"/>
    <n v="503"/>
    <n v="626"/>
    <m/>
    <n v="930"/>
  </r>
  <r>
    <d v="2016-09-29T00:00:00"/>
    <d v="2016-08-31T00:00:00"/>
    <x v="8"/>
    <x v="2"/>
    <x v="2"/>
    <n v="3"/>
    <n v="1021"/>
    <n v="2596"/>
    <n v="3061"/>
    <m/>
    <n v="3025"/>
  </r>
  <r>
    <d v="2016-09-29T00:00:00"/>
    <d v="2016-08-31T00:00:00"/>
    <x v="8"/>
    <x v="2"/>
    <x v="3"/>
    <n v="0"/>
    <n v="36"/>
    <n v="86"/>
    <n v="110"/>
    <m/>
    <n v="156"/>
  </r>
  <r>
    <d v="2016-09-29T00:00:00"/>
    <d v="2016-08-31T00:00:00"/>
    <x v="8"/>
    <x v="3"/>
    <x v="0"/>
    <n v="3"/>
    <n v="120"/>
    <n v="320"/>
    <n v="357"/>
    <m/>
    <n v="384"/>
  </r>
  <r>
    <d v="2016-09-29T00:00:00"/>
    <d v="2016-08-31T00:00:00"/>
    <x v="8"/>
    <x v="3"/>
    <x v="1"/>
    <n v="0"/>
    <n v="181"/>
    <n v="495"/>
    <n v="631"/>
    <m/>
    <n v="983"/>
  </r>
  <r>
    <d v="2016-09-29T00:00:00"/>
    <d v="2016-08-31T00:00:00"/>
    <x v="8"/>
    <x v="3"/>
    <x v="2"/>
    <n v="2"/>
    <n v="1132"/>
    <n v="2900"/>
    <n v="3436"/>
    <m/>
    <n v="3461"/>
  </r>
  <r>
    <d v="2016-09-29T00:00:00"/>
    <d v="2016-08-31T00:00:00"/>
    <x v="8"/>
    <x v="3"/>
    <x v="3"/>
    <n v="0"/>
    <n v="23"/>
    <n v="75"/>
    <n v="99"/>
    <m/>
    <n v="110"/>
  </r>
  <r>
    <d v="2016-09-29T00:00:00"/>
    <d v="2016-08-31T00:00:00"/>
    <x v="8"/>
    <x v="4"/>
    <x v="0"/>
    <n v="0"/>
    <n v="93"/>
    <n v="227"/>
    <n v="251"/>
    <m/>
    <n v="325"/>
  </r>
  <r>
    <d v="2016-09-29T00:00:00"/>
    <d v="2016-08-31T00:00:00"/>
    <x v="8"/>
    <x v="4"/>
    <x v="1"/>
    <n v="0"/>
    <n v="235"/>
    <n v="578"/>
    <n v="701"/>
    <m/>
    <n v="862"/>
  </r>
  <r>
    <d v="2016-09-29T00:00:00"/>
    <d v="2016-08-31T00:00:00"/>
    <x v="8"/>
    <x v="4"/>
    <x v="2"/>
    <n v="1"/>
    <n v="1230"/>
    <n v="3228"/>
    <n v="3821"/>
    <m/>
    <n v="3875"/>
  </r>
  <r>
    <d v="2016-09-29T00:00:00"/>
    <d v="2016-08-31T00:00:00"/>
    <x v="8"/>
    <x v="4"/>
    <x v="3"/>
    <n v="0"/>
    <n v="32"/>
    <n v="95"/>
    <n v="108"/>
    <m/>
    <n v="90"/>
  </r>
  <r>
    <d v="2016-09-29T00:00:00"/>
    <d v="2016-08-31T00:00:00"/>
    <x v="8"/>
    <x v="5"/>
    <x v="0"/>
    <n v="0"/>
    <n v="83"/>
    <n v="213"/>
    <n v="244"/>
    <m/>
    <n v="292"/>
  </r>
  <r>
    <d v="2016-09-29T00:00:00"/>
    <d v="2016-08-31T00:00:00"/>
    <x v="8"/>
    <x v="5"/>
    <x v="1"/>
    <n v="0"/>
    <n v="220"/>
    <n v="588"/>
    <n v="730"/>
    <m/>
    <n v="819"/>
  </r>
  <r>
    <d v="2016-09-29T00:00:00"/>
    <d v="2016-08-31T00:00:00"/>
    <x v="8"/>
    <x v="5"/>
    <x v="2"/>
    <n v="0"/>
    <n v="1172"/>
    <n v="3183"/>
    <n v="3751"/>
    <m/>
    <n v="3990"/>
  </r>
  <r>
    <d v="2016-09-29T00:00:00"/>
    <d v="2016-08-31T00:00:00"/>
    <x v="8"/>
    <x v="5"/>
    <x v="3"/>
    <n v="0"/>
    <n v="29"/>
    <n v="78"/>
    <n v="95"/>
    <m/>
    <n v="105"/>
  </r>
  <r>
    <d v="2016-09-29T00:00:00"/>
    <d v="2016-08-31T00:00:00"/>
    <x v="8"/>
    <x v="6"/>
    <x v="0"/>
    <n v="1"/>
    <n v="70"/>
    <n v="196"/>
    <n v="219"/>
    <m/>
    <n v="266"/>
  </r>
  <r>
    <d v="2016-09-29T00:00:00"/>
    <d v="2016-08-31T00:00:00"/>
    <x v="8"/>
    <x v="6"/>
    <x v="1"/>
    <n v="0"/>
    <n v="165"/>
    <n v="413"/>
    <n v="494"/>
    <m/>
    <n v="590"/>
  </r>
  <r>
    <d v="2016-09-29T00:00:00"/>
    <d v="2016-08-31T00:00:00"/>
    <x v="8"/>
    <x v="6"/>
    <x v="2"/>
    <n v="0"/>
    <n v="1141"/>
    <n v="3032"/>
    <n v="3509"/>
    <m/>
    <n v="3850"/>
  </r>
  <r>
    <d v="2016-09-29T00:00:00"/>
    <d v="2016-08-31T00:00:00"/>
    <x v="8"/>
    <x v="6"/>
    <x v="3"/>
    <n v="0"/>
    <n v="35"/>
    <n v="70"/>
    <n v="79"/>
    <m/>
    <n v="82"/>
  </r>
  <r>
    <d v="2016-09-29T00:00:00"/>
    <d v="2016-08-31T00:00:00"/>
    <x v="8"/>
    <x v="7"/>
    <x v="0"/>
    <n v="0"/>
    <n v="52"/>
    <n v="141"/>
    <n v="152"/>
    <m/>
    <n v="200"/>
  </r>
  <r>
    <d v="2016-09-29T00:00:00"/>
    <d v="2016-08-31T00:00:00"/>
    <x v="8"/>
    <x v="7"/>
    <x v="1"/>
    <n v="0"/>
    <n v="117"/>
    <n v="304"/>
    <n v="377"/>
    <m/>
    <n v="456"/>
  </r>
  <r>
    <d v="2016-09-29T00:00:00"/>
    <d v="2016-08-31T00:00:00"/>
    <x v="8"/>
    <x v="7"/>
    <x v="2"/>
    <n v="1"/>
    <n v="926"/>
    <n v="2508"/>
    <n v="2886"/>
    <m/>
    <n v="3251"/>
  </r>
  <r>
    <d v="2016-09-29T00:00:00"/>
    <d v="2016-08-31T00:00:00"/>
    <x v="8"/>
    <x v="7"/>
    <x v="3"/>
    <n v="0"/>
    <n v="24"/>
    <n v="56"/>
    <n v="67"/>
    <m/>
    <n v="53"/>
  </r>
  <r>
    <d v="2016-09-29T00:00:00"/>
    <d v="2016-08-31T00:00:00"/>
    <x v="8"/>
    <x v="8"/>
    <x v="0"/>
    <n v="0"/>
    <n v="27"/>
    <n v="82"/>
    <n v="98"/>
    <m/>
    <n v="131"/>
  </r>
  <r>
    <d v="2016-09-29T00:00:00"/>
    <d v="2016-08-31T00:00:00"/>
    <x v="8"/>
    <x v="8"/>
    <x v="1"/>
    <n v="0"/>
    <n v="72"/>
    <n v="194"/>
    <n v="226"/>
    <m/>
    <n v="304"/>
  </r>
  <r>
    <d v="2016-09-29T00:00:00"/>
    <d v="2016-08-31T00:00:00"/>
    <x v="8"/>
    <x v="8"/>
    <x v="2"/>
    <n v="1"/>
    <n v="776"/>
    <n v="2222"/>
    <n v="2601"/>
    <m/>
    <n v="3030"/>
  </r>
  <r>
    <d v="2016-09-29T00:00:00"/>
    <d v="2016-08-31T00:00:00"/>
    <x v="8"/>
    <x v="8"/>
    <x v="3"/>
    <n v="0"/>
    <n v="13"/>
    <n v="37"/>
    <n v="48"/>
    <m/>
    <n v="48"/>
  </r>
  <r>
    <d v="2016-09-29T00:00:00"/>
    <d v="2016-08-31T00:00:00"/>
    <x v="9"/>
    <x v="0"/>
    <x v="0"/>
    <n v="3"/>
    <n v="73"/>
    <n v="146"/>
    <n v="158"/>
    <m/>
    <n v="355"/>
  </r>
  <r>
    <d v="2016-09-29T00:00:00"/>
    <d v="2016-08-31T00:00:00"/>
    <x v="9"/>
    <x v="0"/>
    <x v="1"/>
    <n v="1"/>
    <n v="133"/>
    <n v="315"/>
    <n v="397"/>
    <m/>
    <n v="459"/>
  </r>
  <r>
    <d v="2016-09-29T00:00:00"/>
    <d v="2016-08-31T00:00:00"/>
    <x v="9"/>
    <x v="0"/>
    <x v="2"/>
    <n v="6"/>
    <n v="866"/>
    <n v="2031"/>
    <n v="2453"/>
    <m/>
    <n v="2809"/>
  </r>
  <r>
    <d v="2016-09-29T00:00:00"/>
    <d v="2016-08-31T00:00:00"/>
    <x v="9"/>
    <x v="0"/>
    <x v="3"/>
    <n v="0"/>
    <n v="18"/>
    <n v="46"/>
    <n v="57"/>
    <m/>
    <n v="78"/>
  </r>
  <r>
    <d v="2016-09-29T00:00:00"/>
    <d v="2016-08-31T00:00:00"/>
    <x v="9"/>
    <x v="1"/>
    <x v="0"/>
    <n v="6"/>
    <n v="104"/>
    <n v="244"/>
    <n v="262"/>
    <m/>
    <n v="327"/>
  </r>
  <r>
    <d v="2016-09-29T00:00:00"/>
    <d v="2016-08-31T00:00:00"/>
    <x v="9"/>
    <x v="1"/>
    <x v="1"/>
    <n v="1"/>
    <n v="102"/>
    <n v="238"/>
    <n v="292"/>
    <m/>
    <n v="440"/>
  </r>
  <r>
    <d v="2016-09-29T00:00:00"/>
    <d v="2016-08-31T00:00:00"/>
    <x v="9"/>
    <x v="1"/>
    <x v="2"/>
    <n v="5"/>
    <n v="1027"/>
    <n v="2358"/>
    <n v="2766"/>
    <m/>
    <n v="2872"/>
  </r>
  <r>
    <d v="2016-09-29T00:00:00"/>
    <d v="2016-08-31T00:00:00"/>
    <x v="9"/>
    <x v="1"/>
    <x v="3"/>
    <n v="0"/>
    <n v="22"/>
    <n v="51"/>
    <n v="70"/>
    <m/>
    <n v="79"/>
  </r>
  <r>
    <d v="2016-09-29T00:00:00"/>
    <d v="2016-08-31T00:00:00"/>
    <x v="9"/>
    <x v="2"/>
    <x v="0"/>
    <n v="0"/>
    <n v="68"/>
    <n v="188"/>
    <n v="206"/>
    <m/>
    <n v="281"/>
  </r>
  <r>
    <d v="2016-09-29T00:00:00"/>
    <d v="2016-08-31T00:00:00"/>
    <x v="9"/>
    <x v="2"/>
    <x v="1"/>
    <n v="0"/>
    <n v="94"/>
    <n v="242"/>
    <n v="288"/>
    <m/>
    <n v="416"/>
  </r>
  <r>
    <d v="2016-09-29T00:00:00"/>
    <d v="2016-08-31T00:00:00"/>
    <x v="9"/>
    <x v="2"/>
    <x v="2"/>
    <n v="6"/>
    <n v="1026"/>
    <n v="2643"/>
    <n v="3064"/>
    <m/>
    <n v="3157"/>
  </r>
  <r>
    <d v="2016-09-29T00:00:00"/>
    <d v="2016-08-31T00:00:00"/>
    <x v="9"/>
    <x v="2"/>
    <x v="3"/>
    <n v="1"/>
    <n v="20"/>
    <n v="42"/>
    <n v="52"/>
    <m/>
    <n v="77"/>
  </r>
  <r>
    <d v="2016-09-29T00:00:00"/>
    <d v="2016-08-31T00:00:00"/>
    <x v="9"/>
    <x v="3"/>
    <x v="0"/>
    <n v="1"/>
    <n v="83"/>
    <n v="177"/>
    <n v="197"/>
    <m/>
    <n v="233"/>
  </r>
  <r>
    <d v="2016-09-29T00:00:00"/>
    <d v="2016-08-31T00:00:00"/>
    <x v="9"/>
    <x v="3"/>
    <x v="1"/>
    <n v="0"/>
    <n v="89"/>
    <n v="230"/>
    <n v="283"/>
    <m/>
    <n v="437"/>
  </r>
  <r>
    <d v="2016-09-29T00:00:00"/>
    <d v="2016-08-31T00:00:00"/>
    <x v="9"/>
    <x v="3"/>
    <x v="2"/>
    <n v="4"/>
    <n v="1347"/>
    <n v="3338"/>
    <n v="3806"/>
    <m/>
    <n v="3878"/>
  </r>
  <r>
    <d v="2016-09-29T00:00:00"/>
    <d v="2016-08-31T00:00:00"/>
    <x v="9"/>
    <x v="3"/>
    <x v="3"/>
    <n v="0"/>
    <n v="19"/>
    <n v="42"/>
    <n v="51"/>
    <m/>
    <n v="58"/>
  </r>
  <r>
    <d v="2016-09-29T00:00:00"/>
    <d v="2016-08-31T00:00:00"/>
    <x v="9"/>
    <x v="4"/>
    <x v="0"/>
    <n v="0"/>
    <n v="50"/>
    <n v="126"/>
    <n v="140"/>
    <m/>
    <n v="174"/>
  </r>
  <r>
    <d v="2016-09-29T00:00:00"/>
    <d v="2016-08-31T00:00:00"/>
    <x v="9"/>
    <x v="4"/>
    <x v="1"/>
    <n v="1"/>
    <n v="125"/>
    <n v="301"/>
    <n v="360"/>
    <m/>
    <n v="457"/>
  </r>
  <r>
    <d v="2016-09-29T00:00:00"/>
    <d v="2016-08-31T00:00:00"/>
    <x v="9"/>
    <x v="4"/>
    <x v="2"/>
    <n v="0"/>
    <n v="1490"/>
    <n v="3807"/>
    <n v="4352"/>
    <m/>
    <n v="4276"/>
  </r>
  <r>
    <d v="2016-09-29T00:00:00"/>
    <d v="2016-08-31T00:00:00"/>
    <x v="9"/>
    <x v="4"/>
    <x v="3"/>
    <n v="0"/>
    <n v="10"/>
    <n v="28"/>
    <n v="37"/>
    <m/>
    <n v="46"/>
  </r>
  <r>
    <d v="2016-09-29T00:00:00"/>
    <d v="2016-08-31T00:00:00"/>
    <x v="9"/>
    <x v="5"/>
    <x v="0"/>
    <n v="1"/>
    <n v="43"/>
    <n v="103"/>
    <n v="120"/>
    <m/>
    <n v="181"/>
  </r>
  <r>
    <d v="2016-09-29T00:00:00"/>
    <d v="2016-08-31T00:00:00"/>
    <x v="9"/>
    <x v="5"/>
    <x v="1"/>
    <n v="0"/>
    <n v="105"/>
    <n v="305"/>
    <n v="358"/>
    <m/>
    <n v="383"/>
  </r>
  <r>
    <d v="2016-09-29T00:00:00"/>
    <d v="2016-08-31T00:00:00"/>
    <x v="9"/>
    <x v="5"/>
    <x v="2"/>
    <n v="0"/>
    <n v="1404"/>
    <n v="3783"/>
    <n v="4317"/>
    <m/>
    <n v="4325"/>
  </r>
  <r>
    <d v="2016-09-29T00:00:00"/>
    <d v="2016-08-31T00:00:00"/>
    <x v="9"/>
    <x v="5"/>
    <x v="3"/>
    <n v="0"/>
    <n v="15"/>
    <n v="38"/>
    <n v="49"/>
    <m/>
    <n v="52"/>
  </r>
  <r>
    <d v="2016-09-29T00:00:00"/>
    <d v="2016-08-31T00:00:00"/>
    <x v="9"/>
    <x v="6"/>
    <x v="0"/>
    <n v="0"/>
    <n v="25"/>
    <n v="63"/>
    <n v="77"/>
    <m/>
    <n v="117"/>
  </r>
  <r>
    <d v="2016-09-29T00:00:00"/>
    <d v="2016-08-31T00:00:00"/>
    <x v="9"/>
    <x v="6"/>
    <x v="1"/>
    <n v="0"/>
    <n v="97"/>
    <n v="253"/>
    <n v="294"/>
    <m/>
    <n v="313"/>
  </r>
  <r>
    <d v="2016-09-29T00:00:00"/>
    <d v="2016-08-31T00:00:00"/>
    <x v="9"/>
    <x v="6"/>
    <x v="2"/>
    <n v="1"/>
    <n v="1318"/>
    <n v="3560"/>
    <n v="4053"/>
    <n v="1"/>
    <n v="4248"/>
  </r>
  <r>
    <d v="2016-09-29T00:00:00"/>
    <d v="2016-08-31T00:00:00"/>
    <x v="9"/>
    <x v="6"/>
    <x v="3"/>
    <n v="0"/>
    <n v="14"/>
    <n v="25"/>
    <n v="27"/>
    <m/>
    <n v="33"/>
  </r>
  <r>
    <d v="2016-09-29T00:00:00"/>
    <d v="2016-08-31T00:00:00"/>
    <x v="9"/>
    <x v="7"/>
    <x v="0"/>
    <n v="0"/>
    <n v="28"/>
    <n v="62"/>
    <n v="64"/>
    <m/>
    <n v="91"/>
  </r>
  <r>
    <d v="2016-09-29T00:00:00"/>
    <d v="2016-08-31T00:00:00"/>
    <x v="9"/>
    <x v="7"/>
    <x v="1"/>
    <n v="0"/>
    <n v="51"/>
    <n v="142"/>
    <n v="166"/>
    <m/>
    <n v="205"/>
  </r>
  <r>
    <d v="2016-09-29T00:00:00"/>
    <d v="2016-08-31T00:00:00"/>
    <x v="9"/>
    <x v="7"/>
    <x v="2"/>
    <n v="2"/>
    <n v="1110"/>
    <n v="3033"/>
    <n v="3417"/>
    <m/>
    <n v="3668"/>
  </r>
  <r>
    <d v="2016-09-29T00:00:00"/>
    <d v="2016-08-31T00:00:00"/>
    <x v="9"/>
    <x v="7"/>
    <x v="3"/>
    <n v="0"/>
    <n v="4"/>
    <n v="11"/>
    <n v="13"/>
    <m/>
    <n v="15"/>
  </r>
  <r>
    <d v="2016-09-29T00:00:00"/>
    <d v="2016-08-31T00:00:00"/>
    <x v="9"/>
    <x v="8"/>
    <x v="0"/>
    <n v="0"/>
    <n v="14"/>
    <n v="31"/>
    <n v="38"/>
    <m/>
    <n v="59"/>
  </r>
  <r>
    <d v="2016-09-29T00:00:00"/>
    <d v="2016-08-31T00:00:00"/>
    <x v="9"/>
    <x v="8"/>
    <x v="1"/>
    <n v="0"/>
    <n v="40"/>
    <n v="115"/>
    <n v="134"/>
    <m/>
    <n v="157"/>
  </r>
  <r>
    <d v="2016-09-29T00:00:00"/>
    <d v="2016-08-31T00:00:00"/>
    <x v="9"/>
    <x v="8"/>
    <x v="2"/>
    <n v="3"/>
    <n v="977"/>
    <n v="2621"/>
    <n v="3012"/>
    <m/>
    <n v="3404"/>
  </r>
  <r>
    <d v="2016-09-29T00:00:00"/>
    <d v="2016-08-31T00:00:00"/>
    <x v="9"/>
    <x v="8"/>
    <x v="3"/>
    <n v="0"/>
    <n v="6"/>
    <n v="12"/>
    <n v="17"/>
    <m/>
    <n v="14"/>
  </r>
  <r>
    <d v="2016-09-29T00:00:00"/>
    <d v="2016-08-31T00:00:00"/>
    <x v="10"/>
    <x v="0"/>
    <x v="0"/>
    <n v="2"/>
    <n v="63"/>
    <n v="120"/>
    <n v="138"/>
    <m/>
    <n v="296"/>
  </r>
  <r>
    <d v="2016-09-29T00:00:00"/>
    <d v="2016-08-31T00:00:00"/>
    <x v="10"/>
    <x v="0"/>
    <x v="1"/>
    <n v="4"/>
    <n v="478"/>
    <n v="1163"/>
    <n v="1526"/>
    <m/>
    <n v="1884"/>
  </r>
  <r>
    <d v="2016-09-29T00:00:00"/>
    <d v="2016-08-31T00:00:00"/>
    <x v="10"/>
    <x v="0"/>
    <x v="2"/>
    <n v="17"/>
    <n v="662"/>
    <n v="1577"/>
    <n v="1949"/>
    <m/>
    <n v="2251"/>
  </r>
  <r>
    <d v="2016-09-29T00:00:00"/>
    <d v="2016-08-31T00:00:00"/>
    <x v="10"/>
    <x v="0"/>
    <x v="3"/>
    <n v="0"/>
    <n v="23"/>
    <n v="49"/>
    <n v="58"/>
    <m/>
    <n v="99"/>
  </r>
  <r>
    <d v="2016-09-29T00:00:00"/>
    <d v="2016-08-31T00:00:00"/>
    <x v="10"/>
    <x v="1"/>
    <x v="0"/>
    <n v="2"/>
    <n v="66"/>
    <n v="160"/>
    <n v="182"/>
    <m/>
    <n v="268"/>
  </r>
  <r>
    <d v="2016-09-29T00:00:00"/>
    <d v="2016-08-31T00:00:00"/>
    <x v="10"/>
    <x v="1"/>
    <x v="1"/>
    <n v="3"/>
    <n v="400"/>
    <n v="951"/>
    <n v="1222"/>
    <m/>
    <n v="1632"/>
  </r>
  <r>
    <d v="2016-09-29T00:00:00"/>
    <d v="2016-08-31T00:00:00"/>
    <x v="10"/>
    <x v="1"/>
    <x v="2"/>
    <n v="7"/>
    <n v="695"/>
    <n v="1686"/>
    <n v="2041"/>
    <m/>
    <n v="2110"/>
  </r>
  <r>
    <d v="2016-09-29T00:00:00"/>
    <d v="2016-08-31T00:00:00"/>
    <x v="10"/>
    <x v="1"/>
    <x v="3"/>
    <n v="0"/>
    <n v="26"/>
    <n v="49"/>
    <n v="57"/>
    <m/>
    <n v="88"/>
  </r>
  <r>
    <d v="2016-09-29T00:00:00"/>
    <d v="2016-08-31T00:00:00"/>
    <x v="10"/>
    <x v="2"/>
    <x v="0"/>
    <n v="1"/>
    <n v="61"/>
    <n v="149"/>
    <n v="174"/>
    <m/>
    <n v="212"/>
  </r>
  <r>
    <d v="2016-09-29T00:00:00"/>
    <d v="2016-08-31T00:00:00"/>
    <x v="10"/>
    <x v="2"/>
    <x v="1"/>
    <n v="2"/>
    <n v="387"/>
    <n v="916"/>
    <n v="1156"/>
    <m/>
    <n v="1504"/>
  </r>
  <r>
    <d v="2016-09-29T00:00:00"/>
    <d v="2016-08-31T00:00:00"/>
    <x v="10"/>
    <x v="2"/>
    <x v="2"/>
    <n v="5"/>
    <n v="746"/>
    <n v="1791"/>
    <n v="2171"/>
    <m/>
    <n v="2227"/>
  </r>
  <r>
    <d v="2016-09-29T00:00:00"/>
    <d v="2016-08-31T00:00:00"/>
    <x v="10"/>
    <x v="2"/>
    <x v="3"/>
    <n v="0"/>
    <n v="18"/>
    <n v="44"/>
    <n v="53"/>
    <m/>
    <n v="77"/>
  </r>
  <r>
    <d v="2016-09-29T00:00:00"/>
    <d v="2016-08-31T00:00:00"/>
    <x v="10"/>
    <x v="3"/>
    <x v="0"/>
    <n v="3"/>
    <n v="57"/>
    <n v="126"/>
    <n v="146"/>
    <m/>
    <n v="187"/>
  </r>
  <r>
    <d v="2016-09-29T00:00:00"/>
    <d v="2016-08-31T00:00:00"/>
    <x v="10"/>
    <x v="3"/>
    <x v="1"/>
    <n v="0"/>
    <n v="404"/>
    <n v="1020"/>
    <n v="1283"/>
    <m/>
    <n v="1674"/>
  </r>
  <r>
    <d v="2016-09-29T00:00:00"/>
    <d v="2016-08-31T00:00:00"/>
    <x v="10"/>
    <x v="3"/>
    <x v="2"/>
    <n v="3"/>
    <n v="958"/>
    <n v="2375"/>
    <n v="2813"/>
    <m/>
    <n v="2851"/>
  </r>
  <r>
    <d v="2016-09-29T00:00:00"/>
    <d v="2016-08-31T00:00:00"/>
    <x v="10"/>
    <x v="3"/>
    <x v="3"/>
    <n v="0"/>
    <n v="28"/>
    <n v="59"/>
    <n v="73"/>
    <m/>
    <n v="103"/>
  </r>
  <r>
    <d v="2016-09-29T00:00:00"/>
    <d v="2016-08-31T00:00:00"/>
    <x v="10"/>
    <x v="4"/>
    <x v="0"/>
    <n v="0"/>
    <n v="61"/>
    <n v="153"/>
    <n v="179"/>
    <m/>
    <n v="226"/>
  </r>
  <r>
    <d v="2016-09-29T00:00:00"/>
    <d v="2016-08-31T00:00:00"/>
    <x v="10"/>
    <x v="4"/>
    <x v="1"/>
    <n v="2"/>
    <n v="479"/>
    <n v="1160"/>
    <n v="1438"/>
    <m/>
    <n v="1557"/>
  </r>
  <r>
    <d v="2016-09-29T00:00:00"/>
    <d v="2016-08-31T00:00:00"/>
    <x v="10"/>
    <x v="4"/>
    <x v="2"/>
    <n v="1"/>
    <n v="1117"/>
    <n v="2810"/>
    <n v="3283"/>
    <m/>
    <n v="3354"/>
  </r>
  <r>
    <d v="2016-09-29T00:00:00"/>
    <d v="2016-08-31T00:00:00"/>
    <x v="10"/>
    <x v="4"/>
    <x v="3"/>
    <n v="0"/>
    <n v="24"/>
    <n v="64"/>
    <n v="77"/>
    <m/>
    <n v="108"/>
  </r>
  <r>
    <d v="2016-09-29T00:00:00"/>
    <d v="2016-08-31T00:00:00"/>
    <x v="10"/>
    <x v="5"/>
    <x v="0"/>
    <n v="0"/>
    <n v="43"/>
    <n v="113"/>
    <n v="147"/>
    <m/>
    <n v="199"/>
  </r>
  <r>
    <d v="2016-09-29T00:00:00"/>
    <d v="2016-08-31T00:00:00"/>
    <x v="10"/>
    <x v="5"/>
    <x v="1"/>
    <n v="0"/>
    <n v="467"/>
    <n v="1170"/>
    <n v="1471"/>
    <m/>
    <n v="1578"/>
  </r>
  <r>
    <d v="2016-09-29T00:00:00"/>
    <d v="2016-08-31T00:00:00"/>
    <x v="10"/>
    <x v="5"/>
    <x v="2"/>
    <n v="2"/>
    <n v="1114"/>
    <n v="2887"/>
    <n v="3412"/>
    <m/>
    <n v="3613"/>
  </r>
  <r>
    <d v="2016-09-29T00:00:00"/>
    <d v="2016-08-31T00:00:00"/>
    <x v="10"/>
    <x v="5"/>
    <x v="3"/>
    <n v="0"/>
    <n v="23"/>
    <n v="52"/>
    <n v="62"/>
    <m/>
    <n v="79"/>
  </r>
  <r>
    <d v="2016-09-29T00:00:00"/>
    <d v="2016-08-31T00:00:00"/>
    <x v="10"/>
    <x v="6"/>
    <x v="0"/>
    <n v="0"/>
    <n v="37"/>
    <n v="104"/>
    <n v="122"/>
    <m/>
    <n v="165"/>
  </r>
  <r>
    <d v="2016-09-29T00:00:00"/>
    <d v="2016-08-31T00:00:00"/>
    <x v="10"/>
    <x v="6"/>
    <x v="1"/>
    <n v="3"/>
    <n v="419"/>
    <n v="1079"/>
    <n v="1316"/>
    <m/>
    <n v="1408"/>
  </r>
  <r>
    <d v="2016-09-29T00:00:00"/>
    <d v="2016-08-31T00:00:00"/>
    <x v="10"/>
    <x v="6"/>
    <x v="2"/>
    <n v="2"/>
    <n v="1104"/>
    <n v="2904"/>
    <n v="3441"/>
    <m/>
    <n v="3650"/>
  </r>
  <r>
    <d v="2016-09-29T00:00:00"/>
    <d v="2016-08-31T00:00:00"/>
    <x v="10"/>
    <x v="6"/>
    <x v="3"/>
    <n v="0"/>
    <n v="21"/>
    <n v="49"/>
    <n v="55"/>
    <m/>
    <n v="67"/>
  </r>
  <r>
    <d v="2016-09-29T00:00:00"/>
    <d v="2016-08-31T00:00:00"/>
    <x v="10"/>
    <x v="7"/>
    <x v="0"/>
    <n v="0"/>
    <n v="32"/>
    <n v="70"/>
    <n v="81"/>
    <m/>
    <n v="108"/>
  </r>
  <r>
    <d v="2016-09-29T00:00:00"/>
    <d v="2016-08-31T00:00:00"/>
    <x v="10"/>
    <x v="7"/>
    <x v="1"/>
    <n v="0"/>
    <n v="271"/>
    <n v="723"/>
    <n v="885"/>
    <m/>
    <n v="977"/>
  </r>
  <r>
    <d v="2016-09-29T00:00:00"/>
    <d v="2016-08-31T00:00:00"/>
    <x v="10"/>
    <x v="7"/>
    <x v="2"/>
    <n v="0"/>
    <n v="1012"/>
    <n v="2658"/>
    <n v="3103"/>
    <m/>
    <n v="3395"/>
  </r>
  <r>
    <d v="2016-09-29T00:00:00"/>
    <d v="2016-08-31T00:00:00"/>
    <x v="10"/>
    <x v="7"/>
    <x v="3"/>
    <n v="0"/>
    <n v="16"/>
    <n v="38"/>
    <n v="43"/>
    <m/>
    <n v="39"/>
  </r>
  <r>
    <d v="2016-09-29T00:00:00"/>
    <d v="2016-08-31T00:00:00"/>
    <x v="10"/>
    <x v="8"/>
    <x v="0"/>
    <n v="0"/>
    <n v="14"/>
    <n v="39"/>
    <n v="53"/>
    <m/>
    <n v="78"/>
  </r>
  <r>
    <d v="2016-09-29T00:00:00"/>
    <d v="2016-08-31T00:00:00"/>
    <x v="10"/>
    <x v="8"/>
    <x v="1"/>
    <n v="0"/>
    <n v="184"/>
    <n v="481"/>
    <n v="605"/>
    <m/>
    <n v="685"/>
  </r>
  <r>
    <d v="2016-09-29T00:00:00"/>
    <d v="2016-08-31T00:00:00"/>
    <x v="10"/>
    <x v="8"/>
    <x v="2"/>
    <n v="1"/>
    <n v="836"/>
    <n v="2338"/>
    <n v="2758"/>
    <m/>
    <n v="3134"/>
  </r>
  <r>
    <d v="2016-09-29T00:00:00"/>
    <d v="2016-08-31T00:00:00"/>
    <x v="10"/>
    <x v="8"/>
    <x v="3"/>
    <n v="0"/>
    <n v="12"/>
    <n v="32"/>
    <n v="38"/>
    <m/>
    <n v="29"/>
  </r>
  <r>
    <d v="2016-09-29T00:00:00"/>
    <d v="2016-08-31T00:00:00"/>
    <x v="11"/>
    <x v="0"/>
    <x v="0"/>
    <n v="1"/>
    <n v="17"/>
    <n v="33"/>
    <n v="35"/>
    <m/>
    <n v="99"/>
  </r>
  <r>
    <d v="2016-09-29T00:00:00"/>
    <d v="2016-08-31T00:00:00"/>
    <x v="11"/>
    <x v="0"/>
    <x v="1"/>
    <n v="0"/>
    <n v="39"/>
    <n v="96"/>
    <n v="115"/>
    <m/>
    <n v="167"/>
  </r>
  <r>
    <d v="2016-09-29T00:00:00"/>
    <d v="2016-08-31T00:00:00"/>
    <x v="11"/>
    <x v="0"/>
    <x v="2"/>
    <n v="2"/>
    <n v="437"/>
    <n v="1035"/>
    <n v="1222"/>
    <m/>
    <n v="1353"/>
  </r>
  <r>
    <d v="2016-09-29T00:00:00"/>
    <d v="2016-08-31T00:00:00"/>
    <x v="11"/>
    <x v="0"/>
    <x v="3"/>
    <n v="0"/>
    <n v="6"/>
    <n v="14"/>
    <n v="16"/>
    <m/>
    <n v="10"/>
  </r>
  <r>
    <d v="2016-09-29T00:00:00"/>
    <d v="2016-08-31T00:00:00"/>
    <x v="11"/>
    <x v="1"/>
    <x v="0"/>
    <n v="2"/>
    <n v="32"/>
    <n v="73"/>
    <n v="79"/>
    <m/>
    <n v="92"/>
  </r>
  <r>
    <d v="2016-09-29T00:00:00"/>
    <d v="2016-08-31T00:00:00"/>
    <x v="11"/>
    <x v="1"/>
    <x v="1"/>
    <n v="0"/>
    <n v="29"/>
    <n v="59"/>
    <n v="66"/>
    <m/>
    <n v="118"/>
  </r>
  <r>
    <d v="2016-09-29T00:00:00"/>
    <d v="2016-08-31T00:00:00"/>
    <x v="11"/>
    <x v="1"/>
    <x v="2"/>
    <n v="2"/>
    <n v="385"/>
    <n v="902"/>
    <n v="1048"/>
    <m/>
    <n v="1183"/>
  </r>
  <r>
    <d v="2016-09-29T00:00:00"/>
    <d v="2016-08-31T00:00:00"/>
    <x v="11"/>
    <x v="1"/>
    <x v="3"/>
    <n v="1"/>
    <n v="6"/>
    <n v="12"/>
    <n v="15"/>
    <m/>
    <n v="24"/>
  </r>
  <r>
    <d v="2016-09-29T00:00:00"/>
    <d v="2016-08-31T00:00:00"/>
    <x v="11"/>
    <x v="2"/>
    <x v="0"/>
    <n v="0"/>
    <n v="35"/>
    <n v="78"/>
    <n v="84"/>
    <m/>
    <n v="96"/>
  </r>
  <r>
    <d v="2016-09-29T00:00:00"/>
    <d v="2016-08-31T00:00:00"/>
    <x v="11"/>
    <x v="2"/>
    <x v="1"/>
    <n v="0"/>
    <n v="28"/>
    <n v="65"/>
    <n v="74"/>
    <m/>
    <n v="137"/>
  </r>
  <r>
    <d v="2016-09-29T00:00:00"/>
    <d v="2016-08-31T00:00:00"/>
    <x v="11"/>
    <x v="2"/>
    <x v="2"/>
    <n v="2"/>
    <n v="376"/>
    <n v="951"/>
    <n v="1097"/>
    <m/>
    <n v="1213"/>
  </r>
  <r>
    <d v="2016-09-29T00:00:00"/>
    <d v="2016-08-31T00:00:00"/>
    <x v="11"/>
    <x v="2"/>
    <x v="3"/>
    <n v="0"/>
    <n v="7"/>
    <n v="15"/>
    <n v="20"/>
    <m/>
    <n v="20"/>
  </r>
  <r>
    <d v="2016-09-29T00:00:00"/>
    <d v="2016-08-31T00:00:00"/>
    <x v="11"/>
    <x v="3"/>
    <x v="0"/>
    <n v="0"/>
    <n v="28"/>
    <n v="56"/>
    <n v="61"/>
    <m/>
    <n v="76"/>
  </r>
  <r>
    <d v="2016-09-29T00:00:00"/>
    <d v="2016-08-31T00:00:00"/>
    <x v="11"/>
    <x v="3"/>
    <x v="1"/>
    <n v="0"/>
    <n v="21"/>
    <n v="62"/>
    <n v="78"/>
    <m/>
    <n v="157"/>
  </r>
  <r>
    <d v="2016-09-29T00:00:00"/>
    <d v="2016-08-31T00:00:00"/>
    <x v="11"/>
    <x v="3"/>
    <x v="2"/>
    <n v="0"/>
    <n v="501"/>
    <n v="1220"/>
    <n v="1391"/>
    <m/>
    <n v="1484"/>
  </r>
  <r>
    <d v="2016-09-29T00:00:00"/>
    <d v="2016-08-31T00:00:00"/>
    <x v="11"/>
    <x v="3"/>
    <x v="3"/>
    <n v="0"/>
    <n v="9"/>
    <n v="21"/>
    <n v="22"/>
    <m/>
    <n v="14"/>
  </r>
  <r>
    <d v="2016-09-29T00:00:00"/>
    <d v="2016-08-31T00:00:00"/>
    <x v="11"/>
    <x v="4"/>
    <x v="0"/>
    <n v="0"/>
    <n v="17"/>
    <n v="36"/>
    <n v="43"/>
    <m/>
    <n v="72"/>
  </r>
  <r>
    <d v="2016-09-29T00:00:00"/>
    <d v="2016-08-31T00:00:00"/>
    <x v="11"/>
    <x v="4"/>
    <x v="1"/>
    <n v="0"/>
    <n v="34"/>
    <n v="90"/>
    <n v="113"/>
    <m/>
    <n v="136"/>
  </r>
  <r>
    <d v="2016-09-29T00:00:00"/>
    <d v="2016-08-31T00:00:00"/>
    <x v="11"/>
    <x v="4"/>
    <x v="2"/>
    <n v="2"/>
    <n v="529"/>
    <n v="1378"/>
    <n v="1567"/>
    <m/>
    <n v="1652"/>
  </r>
  <r>
    <d v="2016-09-29T00:00:00"/>
    <d v="2016-08-31T00:00:00"/>
    <x v="11"/>
    <x v="4"/>
    <x v="3"/>
    <n v="0"/>
    <n v="8"/>
    <n v="14"/>
    <n v="15"/>
    <m/>
    <n v="14"/>
  </r>
  <r>
    <d v="2016-09-29T00:00:00"/>
    <d v="2016-08-31T00:00:00"/>
    <x v="11"/>
    <x v="5"/>
    <x v="0"/>
    <n v="1"/>
    <n v="9"/>
    <n v="32"/>
    <n v="37"/>
    <m/>
    <n v="68"/>
  </r>
  <r>
    <d v="2016-09-29T00:00:00"/>
    <d v="2016-08-31T00:00:00"/>
    <x v="11"/>
    <x v="5"/>
    <x v="1"/>
    <n v="0"/>
    <n v="37"/>
    <n v="94"/>
    <n v="101"/>
    <m/>
    <n v="122"/>
  </r>
  <r>
    <d v="2016-09-29T00:00:00"/>
    <d v="2016-08-31T00:00:00"/>
    <x v="11"/>
    <x v="5"/>
    <x v="2"/>
    <n v="1"/>
    <n v="530"/>
    <n v="1434"/>
    <n v="1635"/>
    <m/>
    <n v="1736"/>
  </r>
  <r>
    <d v="2016-09-29T00:00:00"/>
    <d v="2016-08-31T00:00:00"/>
    <x v="11"/>
    <x v="5"/>
    <x v="3"/>
    <n v="0"/>
    <n v="5"/>
    <n v="9"/>
    <n v="11"/>
    <m/>
    <n v="12"/>
  </r>
  <r>
    <d v="2016-09-29T00:00:00"/>
    <d v="2016-08-31T00:00:00"/>
    <x v="11"/>
    <x v="6"/>
    <x v="0"/>
    <n v="0"/>
    <n v="6"/>
    <n v="16"/>
    <n v="17"/>
    <m/>
    <n v="50"/>
  </r>
  <r>
    <d v="2016-09-29T00:00:00"/>
    <d v="2016-08-31T00:00:00"/>
    <x v="11"/>
    <x v="6"/>
    <x v="1"/>
    <n v="0"/>
    <n v="21"/>
    <n v="70"/>
    <n v="78"/>
    <m/>
    <n v="83"/>
  </r>
  <r>
    <d v="2016-09-29T00:00:00"/>
    <d v="2016-08-31T00:00:00"/>
    <x v="11"/>
    <x v="6"/>
    <x v="2"/>
    <n v="1"/>
    <n v="524"/>
    <n v="1336"/>
    <n v="1502"/>
    <m/>
    <n v="1689"/>
  </r>
  <r>
    <d v="2016-09-29T00:00:00"/>
    <d v="2016-08-31T00:00:00"/>
    <x v="11"/>
    <x v="6"/>
    <x v="3"/>
    <n v="0"/>
    <n v="1"/>
    <n v="4"/>
    <n v="4"/>
    <m/>
    <n v="9"/>
  </r>
  <r>
    <d v="2016-09-29T00:00:00"/>
    <d v="2016-08-31T00:00:00"/>
    <x v="11"/>
    <x v="7"/>
    <x v="0"/>
    <n v="0"/>
    <n v="3"/>
    <n v="6"/>
    <n v="7"/>
    <m/>
    <n v="32"/>
  </r>
  <r>
    <d v="2016-09-29T00:00:00"/>
    <d v="2016-08-31T00:00:00"/>
    <x v="11"/>
    <x v="7"/>
    <x v="1"/>
    <n v="0"/>
    <n v="17"/>
    <n v="44"/>
    <n v="51"/>
    <m/>
    <n v="68"/>
  </r>
  <r>
    <d v="2016-09-29T00:00:00"/>
    <d v="2016-08-31T00:00:00"/>
    <x v="11"/>
    <x v="7"/>
    <x v="2"/>
    <n v="1"/>
    <n v="393"/>
    <n v="1137"/>
    <n v="1285"/>
    <m/>
    <n v="1440"/>
  </r>
  <r>
    <d v="2016-09-29T00:00:00"/>
    <d v="2016-08-31T00:00:00"/>
    <x v="11"/>
    <x v="7"/>
    <x v="3"/>
    <n v="0"/>
    <n v="3"/>
    <n v="5"/>
    <n v="6"/>
    <m/>
    <n v="4"/>
  </r>
  <r>
    <d v="2016-09-29T00:00:00"/>
    <d v="2016-08-31T00:00:00"/>
    <x v="11"/>
    <x v="8"/>
    <x v="0"/>
    <n v="0"/>
    <n v="1"/>
    <n v="5"/>
    <n v="6"/>
    <m/>
    <n v="21"/>
  </r>
  <r>
    <d v="2016-09-29T00:00:00"/>
    <d v="2016-08-31T00:00:00"/>
    <x v="11"/>
    <x v="8"/>
    <x v="1"/>
    <n v="0"/>
    <n v="8"/>
    <n v="27"/>
    <n v="34"/>
    <m/>
    <n v="42"/>
  </r>
  <r>
    <d v="2016-09-29T00:00:00"/>
    <d v="2016-08-31T00:00:00"/>
    <x v="11"/>
    <x v="8"/>
    <x v="2"/>
    <n v="0"/>
    <n v="387"/>
    <n v="985"/>
    <n v="1116"/>
    <m/>
    <n v="1330"/>
  </r>
  <r>
    <d v="2016-09-29T00:00:00"/>
    <d v="2016-08-31T00:00:00"/>
    <x v="11"/>
    <x v="8"/>
    <x v="3"/>
    <n v="0"/>
    <n v="1"/>
    <n v="4"/>
    <n v="4"/>
    <m/>
    <n v="4"/>
  </r>
  <r>
    <d v="2016-09-29T00:00:00"/>
    <d v="2016-08-31T00:00:00"/>
    <x v="12"/>
    <x v="0"/>
    <x v="0"/>
    <n v="11"/>
    <n v="211"/>
    <n v="391"/>
    <n v="454"/>
    <m/>
    <n v="903"/>
  </r>
  <r>
    <d v="2016-09-29T00:00:00"/>
    <d v="2016-08-31T00:00:00"/>
    <x v="12"/>
    <x v="0"/>
    <x v="1"/>
    <n v="3"/>
    <n v="287"/>
    <n v="689"/>
    <n v="832"/>
    <m/>
    <n v="1110"/>
  </r>
  <r>
    <d v="2016-09-29T00:00:00"/>
    <d v="2016-08-31T00:00:00"/>
    <x v="12"/>
    <x v="0"/>
    <x v="2"/>
    <n v="39"/>
    <n v="2745"/>
    <n v="6159"/>
    <n v="7551"/>
    <m/>
    <n v="7065"/>
  </r>
  <r>
    <d v="2016-09-29T00:00:00"/>
    <d v="2016-08-31T00:00:00"/>
    <x v="12"/>
    <x v="0"/>
    <x v="3"/>
    <n v="6"/>
    <n v="74"/>
    <n v="177"/>
    <n v="217"/>
    <m/>
    <n v="246"/>
  </r>
  <r>
    <d v="2016-09-29T00:00:00"/>
    <d v="2016-08-31T00:00:00"/>
    <x v="12"/>
    <x v="1"/>
    <x v="0"/>
    <n v="13"/>
    <n v="258"/>
    <n v="564"/>
    <n v="658"/>
    <m/>
    <n v="984"/>
  </r>
  <r>
    <d v="2016-09-29T00:00:00"/>
    <d v="2016-08-31T00:00:00"/>
    <x v="12"/>
    <x v="1"/>
    <x v="1"/>
    <n v="1"/>
    <n v="230"/>
    <n v="505"/>
    <n v="622"/>
    <m/>
    <n v="954"/>
  </r>
  <r>
    <d v="2016-09-29T00:00:00"/>
    <d v="2016-08-31T00:00:00"/>
    <x v="12"/>
    <x v="1"/>
    <x v="2"/>
    <n v="21"/>
    <n v="2473"/>
    <n v="5940"/>
    <n v="7128"/>
    <m/>
    <n v="7230"/>
  </r>
  <r>
    <d v="2016-09-29T00:00:00"/>
    <d v="2016-08-31T00:00:00"/>
    <x v="12"/>
    <x v="1"/>
    <x v="3"/>
    <n v="0"/>
    <n v="63"/>
    <n v="147"/>
    <n v="189"/>
    <m/>
    <n v="188"/>
  </r>
  <r>
    <d v="2016-09-29T00:00:00"/>
    <d v="2016-08-31T00:00:00"/>
    <x v="12"/>
    <x v="2"/>
    <x v="0"/>
    <n v="4"/>
    <n v="211"/>
    <n v="486"/>
    <n v="567"/>
    <m/>
    <n v="725"/>
  </r>
  <r>
    <d v="2016-09-29T00:00:00"/>
    <d v="2016-08-31T00:00:00"/>
    <x v="12"/>
    <x v="2"/>
    <x v="1"/>
    <n v="0"/>
    <n v="179"/>
    <n v="440"/>
    <n v="569"/>
    <m/>
    <n v="868"/>
  </r>
  <r>
    <d v="2016-09-29T00:00:00"/>
    <d v="2016-08-31T00:00:00"/>
    <x v="12"/>
    <x v="2"/>
    <x v="2"/>
    <n v="11"/>
    <n v="2443"/>
    <n v="6045"/>
    <n v="7164"/>
    <m/>
    <n v="7303"/>
  </r>
  <r>
    <d v="2016-09-29T00:00:00"/>
    <d v="2016-08-31T00:00:00"/>
    <x v="12"/>
    <x v="2"/>
    <x v="3"/>
    <n v="0"/>
    <n v="56"/>
    <n v="131"/>
    <n v="162"/>
    <m/>
    <n v="156"/>
  </r>
  <r>
    <d v="2016-09-29T00:00:00"/>
    <d v="2016-08-31T00:00:00"/>
    <x v="12"/>
    <x v="3"/>
    <x v="0"/>
    <n v="4"/>
    <n v="157"/>
    <n v="351"/>
    <n v="423"/>
    <m/>
    <n v="534"/>
  </r>
  <r>
    <d v="2016-09-29T00:00:00"/>
    <d v="2016-08-31T00:00:00"/>
    <x v="12"/>
    <x v="3"/>
    <x v="1"/>
    <n v="0"/>
    <n v="152"/>
    <n v="422"/>
    <n v="529"/>
    <m/>
    <n v="854"/>
  </r>
  <r>
    <d v="2016-09-29T00:00:00"/>
    <d v="2016-08-31T00:00:00"/>
    <x v="12"/>
    <x v="3"/>
    <x v="2"/>
    <n v="8"/>
    <n v="2574"/>
    <n v="6682"/>
    <n v="7834"/>
    <m/>
    <n v="8001"/>
  </r>
  <r>
    <d v="2016-09-29T00:00:00"/>
    <d v="2016-08-31T00:00:00"/>
    <x v="12"/>
    <x v="3"/>
    <x v="3"/>
    <n v="0"/>
    <n v="48"/>
    <n v="116"/>
    <n v="147"/>
    <m/>
    <n v="159"/>
  </r>
  <r>
    <d v="2016-09-29T00:00:00"/>
    <d v="2016-08-31T00:00:00"/>
    <x v="12"/>
    <x v="4"/>
    <x v="0"/>
    <n v="0"/>
    <n v="111"/>
    <n v="330"/>
    <n v="382"/>
    <m/>
    <n v="506"/>
  </r>
  <r>
    <d v="2016-09-29T00:00:00"/>
    <d v="2016-08-31T00:00:00"/>
    <x v="12"/>
    <x v="4"/>
    <x v="1"/>
    <n v="0"/>
    <n v="242"/>
    <n v="573"/>
    <n v="678"/>
    <m/>
    <n v="821"/>
  </r>
  <r>
    <d v="2016-09-29T00:00:00"/>
    <d v="2016-08-31T00:00:00"/>
    <x v="12"/>
    <x v="4"/>
    <x v="2"/>
    <n v="3"/>
    <n v="2676"/>
    <n v="6881"/>
    <n v="8087"/>
    <m/>
    <n v="8321"/>
  </r>
  <r>
    <d v="2016-09-29T00:00:00"/>
    <d v="2016-08-31T00:00:00"/>
    <x v="12"/>
    <x v="4"/>
    <x v="3"/>
    <n v="0"/>
    <n v="50"/>
    <n v="122"/>
    <n v="155"/>
    <m/>
    <n v="144"/>
  </r>
  <r>
    <d v="2016-09-29T00:00:00"/>
    <d v="2016-08-31T00:00:00"/>
    <x v="12"/>
    <x v="5"/>
    <x v="0"/>
    <n v="0"/>
    <n v="118"/>
    <n v="290"/>
    <n v="317"/>
    <m/>
    <n v="419"/>
  </r>
  <r>
    <d v="2016-09-29T00:00:00"/>
    <d v="2016-08-31T00:00:00"/>
    <x v="12"/>
    <x v="5"/>
    <x v="1"/>
    <n v="0"/>
    <n v="187"/>
    <n v="497"/>
    <n v="606"/>
    <m/>
    <n v="723"/>
  </r>
  <r>
    <d v="2016-09-29T00:00:00"/>
    <d v="2016-08-31T00:00:00"/>
    <x v="12"/>
    <x v="5"/>
    <x v="2"/>
    <n v="1"/>
    <n v="2637"/>
    <n v="6913"/>
    <n v="8082"/>
    <m/>
    <n v="8435"/>
  </r>
  <r>
    <d v="2016-09-29T00:00:00"/>
    <d v="2016-08-31T00:00:00"/>
    <x v="12"/>
    <x v="5"/>
    <x v="3"/>
    <n v="1"/>
    <n v="33"/>
    <n v="87"/>
    <n v="111"/>
    <m/>
    <n v="104"/>
  </r>
  <r>
    <d v="2016-09-29T00:00:00"/>
    <d v="2016-08-31T00:00:00"/>
    <x v="12"/>
    <x v="6"/>
    <x v="0"/>
    <n v="1"/>
    <n v="84"/>
    <n v="229"/>
    <n v="255"/>
    <m/>
    <n v="331"/>
  </r>
  <r>
    <d v="2016-09-29T00:00:00"/>
    <d v="2016-08-31T00:00:00"/>
    <x v="12"/>
    <x v="6"/>
    <x v="1"/>
    <n v="0"/>
    <n v="150"/>
    <n v="385"/>
    <n v="455"/>
    <m/>
    <n v="553"/>
  </r>
  <r>
    <d v="2016-09-29T00:00:00"/>
    <d v="2016-08-31T00:00:00"/>
    <x v="12"/>
    <x v="6"/>
    <x v="2"/>
    <n v="2"/>
    <n v="2522"/>
    <n v="6505"/>
    <n v="7527"/>
    <m/>
    <n v="8062"/>
  </r>
  <r>
    <d v="2016-09-29T00:00:00"/>
    <d v="2016-08-31T00:00:00"/>
    <x v="12"/>
    <x v="6"/>
    <x v="3"/>
    <n v="0"/>
    <n v="24"/>
    <n v="49"/>
    <n v="60"/>
    <m/>
    <n v="67"/>
  </r>
  <r>
    <d v="2016-09-29T00:00:00"/>
    <d v="2016-08-31T00:00:00"/>
    <x v="12"/>
    <x v="7"/>
    <x v="0"/>
    <n v="0"/>
    <n v="49"/>
    <n v="117"/>
    <n v="138"/>
    <m/>
    <n v="231"/>
  </r>
  <r>
    <d v="2016-09-29T00:00:00"/>
    <d v="2016-08-31T00:00:00"/>
    <x v="12"/>
    <x v="7"/>
    <x v="1"/>
    <n v="0"/>
    <n v="88"/>
    <n v="237"/>
    <n v="275"/>
    <m/>
    <n v="358"/>
  </r>
  <r>
    <d v="2016-09-29T00:00:00"/>
    <d v="2016-08-31T00:00:00"/>
    <x v="12"/>
    <x v="7"/>
    <x v="2"/>
    <n v="4"/>
    <n v="1988"/>
    <n v="5237"/>
    <n v="6002"/>
    <m/>
    <n v="6476"/>
  </r>
  <r>
    <d v="2016-09-29T00:00:00"/>
    <d v="2016-08-31T00:00:00"/>
    <x v="12"/>
    <x v="7"/>
    <x v="3"/>
    <n v="0"/>
    <n v="15"/>
    <n v="37"/>
    <n v="46"/>
    <m/>
    <n v="53"/>
  </r>
  <r>
    <d v="2016-09-29T00:00:00"/>
    <d v="2016-08-31T00:00:00"/>
    <x v="12"/>
    <x v="8"/>
    <x v="0"/>
    <n v="1"/>
    <n v="25"/>
    <n v="60"/>
    <n v="72"/>
    <m/>
    <n v="126"/>
  </r>
  <r>
    <d v="2016-09-29T00:00:00"/>
    <d v="2016-08-31T00:00:00"/>
    <x v="12"/>
    <x v="8"/>
    <x v="1"/>
    <n v="0"/>
    <n v="68"/>
    <n v="174"/>
    <n v="212"/>
    <m/>
    <n v="251"/>
  </r>
  <r>
    <d v="2016-09-29T00:00:00"/>
    <d v="2016-08-31T00:00:00"/>
    <x v="12"/>
    <x v="8"/>
    <x v="2"/>
    <n v="0"/>
    <n v="1612"/>
    <n v="4392"/>
    <n v="5051"/>
    <m/>
    <n v="5703"/>
  </r>
  <r>
    <d v="2016-09-29T00:00:00"/>
    <d v="2016-08-31T00:00:00"/>
    <x v="12"/>
    <x v="8"/>
    <x v="3"/>
    <n v="0"/>
    <n v="14"/>
    <n v="30"/>
    <n v="36"/>
    <m/>
    <n v="35"/>
  </r>
  <r>
    <d v="2016-09-29T00:00:00"/>
    <d v="2016-08-31T00:00:00"/>
    <x v="13"/>
    <x v="0"/>
    <x v="0"/>
    <n v="1"/>
    <n v="17"/>
    <n v="28"/>
    <n v="28"/>
    <m/>
    <n v="54"/>
  </r>
  <r>
    <d v="2016-09-29T00:00:00"/>
    <d v="2016-08-31T00:00:00"/>
    <x v="13"/>
    <x v="0"/>
    <x v="1"/>
    <n v="1"/>
    <n v="243"/>
    <n v="577"/>
    <n v="745"/>
    <m/>
    <n v="890"/>
  </r>
  <r>
    <d v="2016-09-29T00:00:00"/>
    <d v="2016-08-31T00:00:00"/>
    <x v="13"/>
    <x v="0"/>
    <x v="2"/>
    <n v="3"/>
    <n v="201"/>
    <n v="444"/>
    <n v="524"/>
    <m/>
    <n v="550"/>
  </r>
  <r>
    <d v="2016-09-29T00:00:00"/>
    <d v="2016-08-31T00:00:00"/>
    <x v="13"/>
    <x v="0"/>
    <x v="3"/>
    <n v="0"/>
    <n v="6"/>
    <n v="15"/>
    <n v="23"/>
    <m/>
    <n v="39"/>
  </r>
  <r>
    <d v="2016-09-29T00:00:00"/>
    <d v="2016-08-31T00:00:00"/>
    <x v="13"/>
    <x v="1"/>
    <x v="0"/>
    <n v="0"/>
    <n v="21"/>
    <n v="30"/>
    <n v="37"/>
    <m/>
    <n v="58"/>
  </r>
  <r>
    <d v="2016-09-29T00:00:00"/>
    <d v="2016-08-31T00:00:00"/>
    <x v="13"/>
    <x v="1"/>
    <x v="1"/>
    <n v="1"/>
    <n v="200"/>
    <n v="463"/>
    <n v="611"/>
    <m/>
    <n v="717"/>
  </r>
  <r>
    <d v="2016-09-29T00:00:00"/>
    <d v="2016-08-31T00:00:00"/>
    <x v="13"/>
    <x v="1"/>
    <x v="2"/>
    <n v="3"/>
    <n v="188"/>
    <n v="442"/>
    <n v="531"/>
    <m/>
    <n v="553"/>
  </r>
  <r>
    <d v="2016-09-29T00:00:00"/>
    <d v="2016-08-31T00:00:00"/>
    <x v="13"/>
    <x v="1"/>
    <x v="3"/>
    <n v="0"/>
    <n v="8"/>
    <n v="19"/>
    <n v="23"/>
    <m/>
    <n v="29"/>
  </r>
  <r>
    <d v="2016-09-29T00:00:00"/>
    <d v="2016-08-31T00:00:00"/>
    <x v="13"/>
    <x v="2"/>
    <x v="0"/>
    <n v="1"/>
    <n v="17"/>
    <n v="42"/>
    <n v="47"/>
    <m/>
    <n v="63"/>
  </r>
  <r>
    <d v="2016-09-29T00:00:00"/>
    <d v="2016-08-31T00:00:00"/>
    <x v="13"/>
    <x v="2"/>
    <x v="1"/>
    <n v="0"/>
    <n v="177"/>
    <n v="443"/>
    <n v="556"/>
    <m/>
    <n v="667"/>
  </r>
  <r>
    <d v="2016-09-29T00:00:00"/>
    <d v="2016-08-31T00:00:00"/>
    <x v="13"/>
    <x v="2"/>
    <x v="2"/>
    <n v="1"/>
    <n v="178"/>
    <n v="468"/>
    <n v="555"/>
    <m/>
    <n v="549"/>
  </r>
  <r>
    <d v="2016-09-29T00:00:00"/>
    <d v="2016-08-31T00:00:00"/>
    <x v="13"/>
    <x v="2"/>
    <x v="3"/>
    <n v="0"/>
    <n v="8"/>
    <n v="20"/>
    <n v="23"/>
    <m/>
    <n v="34"/>
  </r>
  <r>
    <d v="2016-09-29T00:00:00"/>
    <d v="2016-08-31T00:00:00"/>
    <x v="13"/>
    <x v="3"/>
    <x v="0"/>
    <n v="0"/>
    <n v="16"/>
    <n v="38"/>
    <n v="43"/>
    <m/>
    <n v="61"/>
  </r>
  <r>
    <d v="2016-09-29T00:00:00"/>
    <d v="2016-08-31T00:00:00"/>
    <x v="13"/>
    <x v="3"/>
    <x v="1"/>
    <n v="0"/>
    <n v="177"/>
    <n v="440"/>
    <n v="560"/>
    <m/>
    <n v="703"/>
  </r>
  <r>
    <d v="2016-09-29T00:00:00"/>
    <d v="2016-08-31T00:00:00"/>
    <x v="13"/>
    <x v="3"/>
    <x v="2"/>
    <n v="0"/>
    <n v="222"/>
    <n v="535"/>
    <n v="624"/>
    <m/>
    <n v="628"/>
  </r>
  <r>
    <d v="2016-09-29T00:00:00"/>
    <d v="2016-08-31T00:00:00"/>
    <x v="13"/>
    <x v="3"/>
    <x v="3"/>
    <n v="0"/>
    <n v="10"/>
    <n v="20"/>
    <n v="25"/>
    <m/>
    <n v="37"/>
  </r>
  <r>
    <d v="2016-09-29T00:00:00"/>
    <d v="2016-08-31T00:00:00"/>
    <x v="13"/>
    <x v="4"/>
    <x v="0"/>
    <n v="2"/>
    <n v="10"/>
    <n v="29"/>
    <n v="31"/>
    <m/>
    <n v="31"/>
  </r>
  <r>
    <d v="2016-09-29T00:00:00"/>
    <d v="2016-08-31T00:00:00"/>
    <x v="13"/>
    <x v="4"/>
    <x v="1"/>
    <n v="0"/>
    <n v="185"/>
    <n v="493"/>
    <n v="611"/>
    <m/>
    <n v="687"/>
  </r>
  <r>
    <d v="2016-09-29T00:00:00"/>
    <d v="2016-08-31T00:00:00"/>
    <x v="13"/>
    <x v="4"/>
    <x v="2"/>
    <n v="1"/>
    <n v="215"/>
    <n v="588"/>
    <n v="680"/>
    <m/>
    <n v="690"/>
  </r>
  <r>
    <d v="2016-09-29T00:00:00"/>
    <d v="2016-08-31T00:00:00"/>
    <x v="13"/>
    <x v="4"/>
    <x v="3"/>
    <n v="0"/>
    <n v="14"/>
    <n v="23"/>
    <n v="29"/>
    <m/>
    <n v="35"/>
  </r>
  <r>
    <d v="2016-09-29T00:00:00"/>
    <d v="2016-08-31T00:00:00"/>
    <x v="13"/>
    <x v="5"/>
    <x v="0"/>
    <n v="0"/>
    <n v="12"/>
    <n v="19"/>
    <n v="26"/>
    <m/>
    <n v="30"/>
  </r>
  <r>
    <d v="2016-09-29T00:00:00"/>
    <d v="2016-08-31T00:00:00"/>
    <x v="13"/>
    <x v="5"/>
    <x v="1"/>
    <n v="0"/>
    <n v="187"/>
    <n v="462"/>
    <n v="557"/>
    <m/>
    <n v="620"/>
  </r>
  <r>
    <d v="2016-09-29T00:00:00"/>
    <d v="2016-08-31T00:00:00"/>
    <x v="13"/>
    <x v="5"/>
    <x v="2"/>
    <n v="0"/>
    <n v="214"/>
    <n v="568"/>
    <n v="656"/>
    <m/>
    <n v="669"/>
  </r>
  <r>
    <d v="2016-09-29T00:00:00"/>
    <d v="2016-08-31T00:00:00"/>
    <x v="13"/>
    <x v="5"/>
    <x v="3"/>
    <n v="0"/>
    <n v="10"/>
    <n v="27"/>
    <n v="32"/>
    <m/>
    <n v="35"/>
  </r>
  <r>
    <d v="2016-09-29T00:00:00"/>
    <d v="2016-08-31T00:00:00"/>
    <x v="13"/>
    <x v="6"/>
    <x v="0"/>
    <n v="0"/>
    <n v="13"/>
    <n v="23"/>
    <n v="26"/>
    <m/>
    <n v="25"/>
  </r>
  <r>
    <d v="2016-09-29T00:00:00"/>
    <d v="2016-08-31T00:00:00"/>
    <x v="13"/>
    <x v="6"/>
    <x v="1"/>
    <n v="0"/>
    <n v="156"/>
    <n v="392"/>
    <n v="486"/>
    <m/>
    <n v="534"/>
  </r>
  <r>
    <d v="2016-09-29T00:00:00"/>
    <d v="2016-08-31T00:00:00"/>
    <x v="13"/>
    <x v="6"/>
    <x v="2"/>
    <n v="0"/>
    <n v="237"/>
    <n v="632"/>
    <n v="721"/>
    <m/>
    <n v="777"/>
  </r>
  <r>
    <d v="2016-09-29T00:00:00"/>
    <d v="2016-08-31T00:00:00"/>
    <x v="13"/>
    <x v="6"/>
    <x v="3"/>
    <n v="0"/>
    <n v="2"/>
    <n v="11"/>
    <n v="17"/>
    <m/>
    <n v="17"/>
  </r>
  <r>
    <d v="2016-09-29T00:00:00"/>
    <d v="2016-08-31T00:00:00"/>
    <x v="13"/>
    <x v="7"/>
    <x v="0"/>
    <n v="0"/>
    <n v="2"/>
    <n v="5"/>
    <n v="6"/>
    <m/>
    <n v="16"/>
  </r>
  <r>
    <d v="2016-09-29T00:00:00"/>
    <d v="2016-08-31T00:00:00"/>
    <x v="13"/>
    <x v="7"/>
    <x v="1"/>
    <n v="0"/>
    <n v="114"/>
    <n v="289"/>
    <n v="364"/>
    <m/>
    <n v="412"/>
  </r>
  <r>
    <d v="2016-09-29T00:00:00"/>
    <d v="2016-08-31T00:00:00"/>
    <x v="13"/>
    <x v="7"/>
    <x v="2"/>
    <n v="1"/>
    <n v="192"/>
    <n v="522"/>
    <n v="600"/>
    <m/>
    <n v="652"/>
  </r>
  <r>
    <d v="2016-09-29T00:00:00"/>
    <d v="2016-08-31T00:00:00"/>
    <x v="13"/>
    <x v="7"/>
    <x v="3"/>
    <n v="0"/>
    <n v="5"/>
    <n v="13"/>
    <n v="15"/>
    <m/>
    <n v="11"/>
  </r>
  <r>
    <d v="2016-09-29T00:00:00"/>
    <d v="2016-08-31T00:00:00"/>
    <x v="13"/>
    <x v="8"/>
    <x v="0"/>
    <n v="0"/>
    <n v="3"/>
    <n v="5"/>
    <n v="5"/>
    <m/>
    <n v="11"/>
  </r>
  <r>
    <d v="2016-09-29T00:00:00"/>
    <d v="2016-08-31T00:00:00"/>
    <x v="13"/>
    <x v="8"/>
    <x v="1"/>
    <n v="0"/>
    <n v="73"/>
    <n v="190"/>
    <n v="253"/>
    <m/>
    <n v="284"/>
  </r>
  <r>
    <d v="2016-09-29T00:00:00"/>
    <d v="2016-08-31T00:00:00"/>
    <x v="13"/>
    <x v="8"/>
    <x v="2"/>
    <n v="0"/>
    <n v="162"/>
    <n v="426"/>
    <n v="505"/>
    <m/>
    <n v="596"/>
  </r>
  <r>
    <d v="2016-09-29T00:00:00"/>
    <d v="2016-08-31T00:00:00"/>
    <x v="13"/>
    <x v="8"/>
    <x v="3"/>
    <n v="0"/>
    <n v="4"/>
    <n v="7"/>
    <n v="9"/>
    <m/>
    <n v="11"/>
  </r>
  <r>
    <d v="2016-09-29T00:00:00"/>
    <d v="2016-08-31T00:00:00"/>
    <x v="14"/>
    <x v="0"/>
    <x v="0"/>
    <n v="3"/>
    <n v="72"/>
    <n v="124"/>
    <n v="136"/>
    <m/>
    <n v="289"/>
  </r>
  <r>
    <d v="2016-09-29T00:00:00"/>
    <d v="2016-08-31T00:00:00"/>
    <x v="14"/>
    <x v="0"/>
    <x v="1"/>
    <n v="4"/>
    <n v="224"/>
    <n v="504"/>
    <n v="633"/>
    <m/>
    <n v="733"/>
  </r>
  <r>
    <d v="2016-09-29T00:00:00"/>
    <d v="2016-08-31T00:00:00"/>
    <x v="14"/>
    <x v="0"/>
    <x v="2"/>
    <n v="4"/>
    <n v="837"/>
    <n v="1936"/>
    <n v="2348"/>
    <m/>
    <n v="2652"/>
  </r>
  <r>
    <d v="2016-09-29T00:00:00"/>
    <d v="2016-08-31T00:00:00"/>
    <x v="14"/>
    <x v="0"/>
    <x v="3"/>
    <n v="0"/>
    <n v="19"/>
    <n v="33"/>
    <n v="44"/>
    <m/>
    <n v="39"/>
  </r>
  <r>
    <d v="2016-09-29T00:00:00"/>
    <d v="2016-08-31T00:00:00"/>
    <x v="14"/>
    <x v="1"/>
    <x v="0"/>
    <n v="5"/>
    <n v="79"/>
    <n v="175"/>
    <n v="199"/>
    <m/>
    <n v="278"/>
  </r>
  <r>
    <d v="2016-09-29T00:00:00"/>
    <d v="2016-08-31T00:00:00"/>
    <x v="14"/>
    <x v="1"/>
    <x v="1"/>
    <n v="1"/>
    <n v="194"/>
    <n v="464"/>
    <n v="563"/>
    <m/>
    <n v="650"/>
  </r>
  <r>
    <d v="2016-09-29T00:00:00"/>
    <d v="2016-08-31T00:00:00"/>
    <x v="14"/>
    <x v="1"/>
    <x v="2"/>
    <n v="4"/>
    <n v="806"/>
    <n v="2021"/>
    <n v="2351"/>
    <m/>
    <n v="2401"/>
  </r>
  <r>
    <d v="2016-09-29T00:00:00"/>
    <d v="2016-08-31T00:00:00"/>
    <x v="14"/>
    <x v="1"/>
    <x v="3"/>
    <n v="0"/>
    <n v="18"/>
    <n v="41"/>
    <n v="47"/>
    <m/>
    <n v="40"/>
  </r>
  <r>
    <d v="2016-09-29T00:00:00"/>
    <d v="2016-08-31T00:00:00"/>
    <x v="14"/>
    <x v="2"/>
    <x v="0"/>
    <n v="1"/>
    <n v="69"/>
    <n v="150"/>
    <n v="177"/>
    <m/>
    <n v="223"/>
  </r>
  <r>
    <d v="2016-09-29T00:00:00"/>
    <d v="2016-08-31T00:00:00"/>
    <x v="14"/>
    <x v="2"/>
    <x v="1"/>
    <n v="1"/>
    <n v="158"/>
    <n v="401"/>
    <n v="483"/>
    <m/>
    <n v="588"/>
  </r>
  <r>
    <d v="2016-09-29T00:00:00"/>
    <d v="2016-08-31T00:00:00"/>
    <x v="14"/>
    <x v="2"/>
    <x v="2"/>
    <n v="1"/>
    <n v="836"/>
    <n v="2091"/>
    <n v="2435"/>
    <m/>
    <n v="2554"/>
  </r>
  <r>
    <d v="2016-09-29T00:00:00"/>
    <d v="2016-08-31T00:00:00"/>
    <x v="14"/>
    <x v="2"/>
    <x v="3"/>
    <n v="0"/>
    <n v="12"/>
    <n v="35"/>
    <n v="44"/>
    <m/>
    <n v="43"/>
  </r>
  <r>
    <d v="2016-09-29T00:00:00"/>
    <d v="2016-08-31T00:00:00"/>
    <x v="14"/>
    <x v="3"/>
    <x v="0"/>
    <n v="1"/>
    <n v="55"/>
    <n v="146"/>
    <n v="168"/>
    <m/>
    <n v="187"/>
  </r>
  <r>
    <d v="2016-09-29T00:00:00"/>
    <d v="2016-08-31T00:00:00"/>
    <x v="14"/>
    <x v="3"/>
    <x v="1"/>
    <n v="0"/>
    <n v="177"/>
    <n v="407"/>
    <n v="517"/>
    <m/>
    <n v="632"/>
  </r>
  <r>
    <d v="2016-09-29T00:00:00"/>
    <d v="2016-08-31T00:00:00"/>
    <x v="14"/>
    <x v="3"/>
    <x v="2"/>
    <n v="1"/>
    <n v="950"/>
    <n v="2400"/>
    <n v="2762"/>
    <m/>
    <n v="2775"/>
  </r>
  <r>
    <d v="2016-09-29T00:00:00"/>
    <d v="2016-08-31T00:00:00"/>
    <x v="14"/>
    <x v="3"/>
    <x v="3"/>
    <n v="0"/>
    <n v="11"/>
    <n v="31"/>
    <n v="35"/>
    <m/>
    <n v="47"/>
  </r>
  <r>
    <d v="2016-09-29T00:00:00"/>
    <d v="2016-08-31T00:00:00"/>
    <x v="14"/>
    <x v="4"/>
    <x v="0"/>
    <n v="2"/>
    <n v="50"/>
    <n v="108"/>
    <n v="116"/>
    <m/>
    <n v="156"/>
  </r>
  <r>
    <d v="2016-09-29T00:00:00"/>
    <d v="2016-08-31T00:00:00"/>
    <x v="14"/>
    <x v="4"/>
    <x v="1"/>
    <n v="0"/>
    <n v="179"/>
    <n v="412"/>
    <n v="500"/>
    <m/>
    <n v="576"/>
  </r>
  <r>
    <d v="2016-09-29T00:00:00"/>
    <d v="2016-08-31T00:00:00"/>
    <x v="14"/>
    <x v="4"/>
    <x v="2"/>
    <n v="2"/>
    <n v="953"/>
    <n v="2513"/>
    <n v="2898"/>
    <m/>
    <n v="2905"/>
  </r>
  <r>
    <d v="2016-09-29T00:00:00"/>
    <d v="2016-08-31T00:00:00"/>
    <x v="14"/>
    <x v="4"/>
    <x v="3"/>
    <n v="0"/>
    <n v="9"/>
    <n v="21"/>
    <n v="24"/>
    <m/>
    <n v="33"/>
  </r>
  <r>
    <d v="2016-09-29T00:00:00"/>
    <d v="2016-08-31T00:00:00"/>
    <x v="14"/>
    <x v="5"/>
    <x v="0"/>
    <n v="0"/>
    <n v="37"/>
    <n v="79"/>
    <n v="84"/>
    <m/>
    <n v="122"/>
  </r>
  <r>
    <d v="2016-09-29T00:00:00"/>
    <d v="2016-08-31T00:00:00"/>
    <x v="14"/>
    <x v="5"/>
    <x v="1"/>
    <n v="0"/>
    <n v="117"/>
    <n v="346"/>
    <n v="424"/>
    <m/>
    <n v="478"/>
  </r>
  <r>
    <d v="2016-09-29T00:00:00"/>
    <d v="2016-08-31T00:00:00"/>
    <x v="14"/>
    <x v="5"/>
    <x v="2"/>
    <n v="0"/>
    <n v="948"/>
    <n v="2519"/>
    <n v="2879"/>
    <m/>
    <n v="2872"/>
  </r>
  <r>
    <d v="2016-09-29T00:00:00"/>
    <d v="2016-08-31T00:00:00"/>
    <x v="14"/>
    <x v="5"/>
    <x v="3"/>
    <n v="0"/>
    <n v="5"/>
    <n v="23"/>
    <n v="26"/>
    <m/>
    <n v="26"/>
  </r>
  <r>
    <d v="2016-09-29T00:00:00"/>
    <d v="2016-08-31T00:00:00"/>
    <x v="14"/>
    <x v="6"/>
    <x v="0"/>
    <n v="1"/>
    <n v="25"/>
    <n v="59"/>
    <n v="65"/>
    <m/>
    <n v="109"/>
  </r>
  <r>
    <d v="2016-09-29T00:00:00"/>
    <d v="2016-08-31T00:00:00"/>
    <x v="14"/>
    <x v="6"/>
    <x v="1"/>
    <n v="0"/>
    <n v="136"/>
    <n v="328"/>
    <n v="387"/>
    <m/>
    <n v="427"/>
  </r>
  <r>
    <d v="2016-09-29T00:00:00"/>
    <d v="2016-08-31T00:00:00"/>
    <x v="14"/>
    <x v="6"/>
    <x v="2"/>
    <n v="1"/>
    <n v="898"/>
    <n v="2513"/>
    <n v="2863"/>
    <m/>
    <n v="2873"/>
  </r>
  <r>
    <d v="2016-09-29T00:00:00"/>
    <d v="2016-08-31T00:00:00"/>
    <x v="14"/>
    <x v="6"/>
    <x v="3"/>
    <n v="0"/>
    <n v="3"/>
    <n v="7"/>
    <n v="13"/>
    <m/>
    <n v="20"/>
  </r>
  <r>
    <d v="2016-09-29T00:00:00"/>
    <d v="2016-08-31T00:00:00"/>
    <x v="14"/>
    <x v="7"/>
    <x v="0"/>
    <n v="0"/>
    <n v="15"/>
    <n v="41"/>
    <n v="50"/>
    <m/>
    <n v="84"/>
  </r>
  <r>
    <d v="2016-09-29T00:00:00"/>
    <d v="2016-08-31T00:00:00"/>
    <x v="14"/>
    <x v="7"/>
    <x v="1"/>
    <n v="0"/>
    <n v="71"/>
    <n v="200"/>
    <n v="231"/>
    <m/>
    <n v="279"/>
  </r>
  <r>
    <d v="2016-09-29T00:00:00"/>
    <d v="2016-08-31T00:00:00"/>
    <x v="14"/>
    <x v="7"/>
    <x v="2"/>
    <n v="0"/>
    <n v="752"/>
    <n v="2033"/>
    <n v="2257"/>
    <m/>
    <n v="2333"/>
  </r>
  <r>
    <d v="2016-09-29T00:00:00"/>
    <d v="2016-08-31T00:00:00"/>
    <x v="14"/>
    <x v="7"/>
    <x v="3"/>
    <n v="0"/>
    <n v="5"/>
    <n v="17"/>
    <n v="21"/>
    <m/>
    <n v="19"/>
  </r>
  <r>
    <d v="2016-09-29T00:00:00"/>
    <d v="2016-08-31T00:00:00"/>
    <x v="14"/>
    <x v="8"/>
    <x v="0"/>
    <n v="0"/>
    <n v="9"/>
    <n v="30"/>
    <n v="35"/>
    <m/>
    <n v="51"/>
  </r>
  <r>
    <d v="2016-09-29T00:00:00"/>
    <d v="2016-08-31T00:00:00"/>
    <x v="14"/>
    <x v="8"/>
    <x v="1"/>
    <n v="1"/>
    <n v="55"/>
    <n v="140"/>
    <n v="167"/>
    <m/>
    <n v="200"/>
  </r>
  <r>
    <d v="2016-09-29T00:00:00"/>
    <d v="2016-08-31T00:00:00"/>
    <x v="14"/>
    <x v="8"/>
    <x v="2"/>
    <n v="1"/>
    <n v="569"/>
    <n v="1680"/>
    <n v="1880"/>
    <m/>
    <n v="2019"/>
  </r>
  <r>
    <d v="2016-09-29T00:00:00"/>
    <d v="2016-08-31T00:00:00"/>
    <x v="14"/>
    <x v="8"/>
    <x v="3"/>
    <n v="0"/>
    <n v="4"/>
    <n v="7"/>
    <n v="8"/>
    <m/>
    <n v="11"/>
  </r>
  <r>
    <d v="2016-09-29T00:00:00"/>
    <d v="2016-08-31T00:00:00"/>
    <x v="15"/>
    <x v="0"/>
    <x v="0"/>
    <n v="25"/>
    <n v="411"/>
    <n v="730"/>
    <n v="827"/>
    <m/>
    <n v="1724"/>
  </r>
  <r>
    <d v="2016-09-29T00:00:00"/>
    <d v="2016-08-31T00:00:00"/>
    <x v="15"/>
    <x v="0"/>
    <x v="1"/>
    <n v="6"/>
    <n v="900"/>
    <n v="2136"/>
    <n v="2683"/>
    <m/>
    <n v="3351"/>
  </r>
  <r>
    <d v="2016-09-29T00:00:00"/>
    <d v="2016-08-31T00:00:00"/>
    <x v="15"/>
    <x v="0"/>
    <x v="2"/>
    <n v="33"/>
    <n v="2595"/>
    <n v="5989"/>
    <n v="7211"/>
    <m/>
    <n v="7630"/>
  </r>
  <r>
    <d v="2016-09-29T00:00:00"/>
    <d v="2016-08-31T00:00:00"/>
    <x v="15"/>
    <x v="0"/>
    <x v="3"/>
    <n v="0"/>
    <n v="128"/>
    <n v="274"/>
    <n v="347"/>
    <m/>
    <n v="416"/>
  </r>
  <r>
    <d v="2016-09-29T00:00:00"/>
    <d v="2016-08-31T00:00:00"/>
    <x v="15"/>
    <x v="1"/>
    <x v="0"/>
    <n v="16"/>
    <n v="501"/>
    <n v="1137"/>
    <n v="1309"/>
    <m/>
    <n v="1869"/>
  </r>
  <r>
    <d v="2016-09-29T00:00:00"/>
    <d v="2016-08-31T00:00:00"/>
    <x v="15"/>
    <x v="1"/>
    <x v="1"/>
    <n v="3"/>
    <n v="716"/>
    <n v="1657"/>
    <n v="2057"/>
    <m/>
    <n v="2810"/>
  </r>
  <r>
    <d v="2016-09-29T00:00:00"/>
    <d v="2016-08-31T00:00:00"/>
    <x v="15"/>
    <x v="1"/>
    <x v="2"/>
    <n v="20"/>
    <n v="2366"/>
    <n v="5637"/>
    <n v="6647"/>
    <m/>
    <n v="7106"/>
  </r>
  <r>
    <d v="2016-09-29T00:00:00"/>
    <d v="2016-08-31T00:00:00"/>
    <x v="15"/>
    <x v="1"/>
    <x v="3"/>
    <n v="1"/>
    <n v="114"/>
    <n v="269"/>
    <n v="340"/>
    <m/>
    <n v="339"/>
  </r>
  <r>
    <d v="2016-09-29T00:00:00"/>
    <d v="2016-08-31T00:00:00"/>
    <x v="15"/>
    <x v="2"/>
    <x v="0"/>
    <n v="6"/>
    <n v="442"/>
    <n v="1006"/>
    <n v="1161"/>
    <m/>
    <n v="1460"/>
  </r>
  <r>
    <d v="2016-09-29T00:00:00"/>
    <d v="2016-08-31T00:00:00"/>
    <x v="15"/>
    <x v="2"/>
    <x v="1"/>
    <n v="1"/>
    <n v="656"/>
    <n v="1581"/>
    <n v="1928"/>
    <m/>
    <n v="2591"/>
  </r>
  <r>
    <d v="2016-09-29T00:00:00"/>
    <d v="2016-08-31T00:00:00"/>
    <x v="15"/>
    <x v="2"/>
    <x v="2"/>
    <n v="11"/>
    <n v="2302"/>
    <n v="5664"/>
    <n v="6638"/>
    <m/>
    <n v="6892"/>
  </r>
  <r>
    <d v="2016-09-29T00:00:00"/>
    <d v="2016-08-31T00:00:00"/>
    <x v="15"/>
    <x v="2"/>
    <x v="3"/>
    <n v="3"/>
    <n v="116"/>
    <n v="303"/>
    <n v="380"/>
    <m/>
    <n v="378"/>
  </r>
  <r>
    <d v="2016-09-29T00:00:00"/>
    <d v="2016-08-31T00:00:00"/>
    <x v="15"/>
    <x v="3"/>
    <x v="0"/>
    <n v="3"/>
    <n v="312"/>
    <n v="793"/>
    <n v="899"/>
    <m/>
    <n v="1070"/>
  </r>
  <r>
    <d v="2016-09-29T00:00:00"/>
    <d v="2016-08-31T00:00:00"/>
    <x v="15"/>
    <x v="3"/>
    <x v="1"/>
    <n v="1"/>
    <n v="618"/>
    <n v="1555"/>
    <n v="1913"/>
    <m/>
    <n v="2562"/>
  </r>
  <r>
    <d v="2016-09-29T00:00:00"/>
    <d v="2016-08-31T00:00:00"/>
    <x v="15"/>
    <x v="3"/>
    <x v="2"/>
    <n v="5"/>
    <n v="2648"/>
    <n v="6654"/>
    <n v="7778"/>
    <m/>
    <n v="7737"/>
  </r>
  <r>
    <d v="2016-09-29T00:00:00"/>
    <d v="2016-08-31T00:00:00"/>
    <x v="15"/>
    <x v="3"/>
    <x v="3"/>
    <n v="0"/>
    <n v="80"/>
    <n v="240"/>
    <n v="285"/>
    <m/>
    <n v="327"/>
  </r>
  <r>
    <d v="2016-09-29T00:00:00"/>
    <d v="2016-08-31T00:00:00"/>
    <x v="15"/>
    <x v="4"/>
    <x v="0"/>
    <n v="6"/>
    <n v="286"/>
    <n v="680"/>
    <n v="780"/>
    <m/>
    <n v="937"/>
  </r>
  <r>
    <d v="2016-09-29T00:00:00"/>
    <d v="2016-08-31T00:00:00"/>
    <x v="15"/>
    <x v="4"/>
    <x v="1"/>
    <n v="1"/>
    <n v="633"/>
    <n v="1600"/>
    <n v="1931"/>
    <m/>
    <n v="2351"/>
  </r>
  <r>
    <d v="2016-09-29T00:00:00"/>
    <d v="2016-08-31T00:00:00"/>
    <x v="15"/>
    <x v="4"/>
    <x v="2"/>
    <n v="4"/>
    <n v="2840"/>
    <n v="7206"/>
    <n v="8404"/>
    <m/>
    <n v="8637"/>
  </r>
  <r>
    <d v="2016-09-29T00:00:00"/>
    <d v="2016-08-31T00:00:00"/>
    <x v="15"/>
    <x v="4"/>
    <x v="3"/>
    <n v="0"/>
    <n v="103"/>
    <n v="245"/>
    <n v="295"/>
    <m/>
    <n v="301"/>
  </r>
  <r>
    <d v="2016-09-29T00:00:00"/>
    <d v="2016-08-31T00:00:00"/>
    <x v="15"/>
    <x v="5"/>
    <x v="0"/>
    <n v="1"/>
    <n v="210"/>
    <n v="580"/>
    <n v="687"/>
    <m/>
    <n v="875"/>
  </r>
  <r>
    <d v="2016-09-29T00:00:00"/>
    <d v="2016-08-31T00:00:00"/>
    <x v="15"/>
    <x v="5"/>
    <x v="1"/>
    <n v="1"/>
    <n v="600"/>
    <n v="1577"/>
    <n v="1849"/>
    <m/>
    <n v="2112"/>
  </r>
  <r>
    <d v="2016-09-29T00:00:00"/>
    <d v="2016-08-31T00:00:00"/>
    <x v="15"/>
    <x v="5"/>
    <x v="2"/>
    <n v="4"/>
    <n v="2599"/>
    <n v="6698"/>
    <n v="7765"/>
    <n v="1"/>
    <n v="8314"/>
  </r>
  <r>
    <d v="2016-09-29T00:00:00"/>
    <d v="2016-08-31T00:00:00"/>
    <x v="15"/>
    <x v="5"/>
    <x v="3"/>
    <n v="0"/>
    <n v="77"/>
    <n v="177"/>
    <n v="217"/>
    <m/>
    <n v="235"/>
  </r>
  <r>
    <d v="2016-09-29T00:00:00"/>
    <d v="2016-08-31T00:00:00"/>
    <x v="15"/>
    <x v="6"/>
    <x v="0"/>
    <n v="2"/>
    <n v="178"/>
    <n v="458"/>
    <n v="533"/>
    <m/>
    <n v="713"/>
  </r>
  <r>
    <d v="2016-09-29T00:00:00"/>
    <d v="2016-08-31T00:00:00"/>
    <x v="15"/>
    <x v="6"/>
    <x v="1"/>
    <n v="0"/>
    <n v="501"/>
    <n v="1255"/>
    <n v="1475"/>
    <m/>
    <n v="1758"/>
  </r>
  <r>
    <d v="2016-09-29T00:00:00"/>
    <d v="2016-08-31T00:00:00"/>
    <x v="15"/>
    <x v="6"/>
    <x v="2"/>
    <n v="8"/>
    <n v="2412"/>
    <n v="6434"/>
    <n v="7350"/>
    <m/>
    <n v="8042"/>
  </r>
  <r>
    <d v="2016-09-29T00:00:00"/>
    <d v="2016-08-31T00:00:00"/>
    <x v="15"/>
    <x v="6"/>
    <x v="3"/>
    <n v="0"/>
    <n v="56"/>
    <n v="148"/>
    <n v="175"/>
    <m/>
    <n v="181"/>
  </r>
  <r>
    <d v="2016-09-29T00:00:00"/>
    <d v="2016-08-31T00:00:00"/>
    <x v="15"/>
    <x v="7"/>
    <x v="0"/>
    <n v="3"/>
    <n v="149"/>
    <n v="393"/>
    <n v="438"/>
    <m/>
    <n v="509"/>
  </r>
  <r>
    <d v="2016-09-29T00:00:00"/>
    <d v="2016-08-31T00:00:00"/>
    <x v="15"/>
    <x v="7"/>
    <x v="1"/>
    <n v="0"/>
    <n v="326"/>
    <n v="902"/>
    <n v="1036"/>
    <m/>
    <n v="1300"/>
  </r>
  <r>
    <d v="2016-09-29T00:00:00"/>
    <d v="2016-08-31T00:00:00"/>
    <x v="15"/>
    <x v="7"/>
    <x v="2"/>
    <n v="2"/>
    <n v="2022"/>
    <n v="5379"/>
    <n v="6083"/>
    <m/>
    <n v="6666"/>
  </r>
  <r>
    <d v="2016-09-29T00:00:00"/>
    <d v="2016-08-31T00:00:00"/>
    <x v="15"/>
    <x v="7"/>
    <x v="3"/>
    <n v="1"/>
    <n v="40"/>
    <n v="121"/>
    <n v="143"/>
    <m/>
    <n v="144"/>
  </r>
  <r>
    <d v="2016-09-29T00:00:00"/>
    <d v="2016-08-31T00:00:00"/>
    <x v="15"/>
    <x v="8"/>
    <x v="0"/>
    <n v="1"/>
    <n v="102"/>
    <n v="221"/>
    <n v="248"/>
    <m/>
    <n v="324"/>
  </r>
  <r>
    <d v="2016-09-29T00:00:00"/>
    <d v="2016-08-31T00:00:00"/>
    <x v="15"/>
    <x v="8"/>
    <x v="1"/>
    <n v="0"/>
    <n v="214"/>
    <n v="594"/>
    <n v="706"/>
    <m/>
    <n v="852"/>
  </r>
  <r>
    <d v="2016-09-29T00:00:00"/>
    <d v="2016-08-31T00:00:00"/>
    <x v="15"/>
    <x v="8"/>
    <x v="2"/>
    <n v="3"/>
    <n v="1685"/>
    <n v="4637"/>
    <n v="5261"/>
    <m/>
    <n v="6127"/>
  </r>
  <r>
    <d v="2016-09-29T00:00:00"/>
    <d v="2016-08-31T00:00:00"/>
    <x v="15"/>
    <x v="8"/>
    <x v="3"/>
    <n v="0"/>
    <n v="32"/>
    <n v="83"/>
    <n v="96"/>
    <m/>
    <n v="94"/>
  </r>
  <r>
    <d v="2016-09-29T00:00:00"/>
    <d v="2016-08-31T00:00:00"/>
    <x v="16"/>
    <x v="0"/>
    <x v="0"/>
    <n v="0"/>
    <n v="10"/>
    <n v="22"/>
    <n v="25"/>
    <m/>
    <n v="50"/>
  </r>
  <r>
    <d v="2016-09-29T00:00:00"/>
    <d v="2016-08-31T00:00:00"/>
    <x v="16"/>
    <x v="0"/>
    <x v="1"/>
    <n v="0"/>
    <n v="97"/>
    <n v="196"/>
    <n v="242"/>
    <m/>
    <n v="258"/>
  </r>
  <r>
    <d v="2016-09-29T00:00:00"/>
    <d v="2016-08-31T00:00:00"/>
    <x v="16"/>
    <x v="0"/>
    <x v="2"/>
    <n v="1"/>
    <n v="240"/>
    <n v="565"/>
    <n v="679"/>
    <m/>
    <n v="789"/>
  </r>
  <r>
    <d v="2016-09-29T00:00:00"/>
    <d v="2016-08-31T00:00:00"/>
    <x v="16"/>
    <x v="0"/>
    <x v="3"/>
    <n v="0"/>
    <n v="5"/>
    <n v="12"/>
    <n v="14"/>
    <m/>
    <n v="16"/>
  </r>
  <r>
    <d v="2016-09-29T00:00:00"/>
    <d v="2016-08-31T00:00:00"/>
    <x v="16"/>
    <x v="1"/>
    <x v="0"/>
    <n v="0"/>
    <n v="12"/>
    <n v="32"/>
    <n v="35"/>
    <m/>
    <n v="60"/>
  </r>
  <r>
    <d v="2016-09-29T00:00:00"/>
    <d v="2016-08-31T00:00:00"/>
    <x v="16"/>
    <x v="1"/>
    <x v="1"/>
    <n v="0"/>
    <n v="61"/>
    <n v="147"/>
    <n v="175"/>
    <m/>
    <n v="198"/>
  </r>
  <r>
    <d v="2016-09-29T00:00:00"/>
    <d v="2016-08-31T00:00:00"/>
    <x v="16"/>
    <x v="1"/>
    <x v="2"/>
    <n v="1"/>
    <n v="247"/>
    <n v="539"/>
    <n v="638"/>
    <m/>
    <n v="728"/>
  </r>
  <r>
    <d v="2016-09-29T00:00:00"/>
    <d v="2016-08-31T00:00:00"/>
    <x v="16"/>
    <x v="1"/>
    <x v="3"/>
    <n v="0"/>
    <n v="6"/>
    <n v="17"/>
    <n v="20"/>
    <m/>
    <n v="20"/>
  </r>
  <r>
    <d v="2016-09-29T00:00:00"/>
    <d v="2016-08-31T00:00:00"/>
    <x v="16"/>
    <x v="2"/>
    <x v="0"/>
    <n v="2"/>
    <n v="18"/>
    <n v="44"/>
    <n v="50"/>
    <m/>
    <n v="57"/>
  </r>
  <r>
    <d v="2016-09-29T00:00:00"/>
    <d v="2016-08-31T00:00:00"/>
    <x v="16"/>
    <x v="2"/>
    <x v="1"/>
    <n v="0"/>
    <n v="53"/>
    <n v="134"/>
    <n v="164"/>
    <m/>
    <n v="210"/>
  </r>
  <r>
    <d v="2016-09-29T00:00:00"/>
    <d v="2016-08-31T00:00:00"/>
    <x v="16"/>
    <x v="2"/>
    <x v="2"/>
    <n v="0"/>
    <n v="278"/>
    <n v="680"/>
    <n v="790"/>
    <m/>
    <n v="864"/>
  </r>
  <r>
    <d v="2016-09-29T00:00:00"/>
    <d v="2016-08-31T00:00:00"/>
    <x v="16"/>
    <x v="2"/>
    <x v="3"/>
    <n v="0"/>
    <n v="11"/>
    <n v="24"/>
    <n v="28"/>
    <m/>
    <n v="24"/>
  </r>
  <r>
    <d v="2016-09-29T00:00:00"/>
    <d v="2016-08-31T00:00:00"/>
    <x v="16"/>
    <x v="3"/>
    <x v="0"/>
    <n v="0"/>
    <n v="11"/>
    <n v="22"/>
    <n v="23"/>
    <m/>
    <n v="33"/>
  </r>
  <r>
    <d v="2016-09-29T00:00:00"/>
    <d v="2016-08-31T00:00:00"/>
    <x v="16"/>
    <x v="3"/>
    <x v="1"/>
    <n v="0"/>
    <n v="65"/>
    <n v="148"/>
    <n v="181"/>
    <m/>
    <n v="213"/>
  </r>
  <r>
    <d v="2016-09-29T00:00:00"/>
    <d v="2016-08-31T00:00:00"/>
    <x v="16"/>
    <x v="3"/>
    <x v="2"/>
    <n v="0"/>
    <n v="345"/>
    <n v="812"/>
    <n v="968"/>
    <m/>
    <n v="1000"/>
  </r>
  <r>
    <d v="2016-09-29T00:00:00"/>
    <d v="2016-08-31T00:00:00"/>
    <x v="16"/>
    <x v="3"/>
    <x v="3"/>
    <n v="0"/>
    <n v="9"/>
    <n v="12"/>
    <n v="16"/>
    <m/>
    <n v="18"/>
  </r>
  <r>
    <d v="2016-09-29T00:00:00"/>
    <d v="2016-08-31T00:00:00"/>
    <x v="16"/>
    <x v="4"/>
    <x v="0"/>
    <n v="1"/>
    <n v="13"/>
    <n v="23"/>
    <n v="29"/>
    <m/>
    <n v="32"/>
  </r>
  <r>
    <d v="2016-09-29T00:00:00"/>
    <d v="2016-08-31T00:00:00"/>
    <x v="16"/>
    <x v="4"/>
    <x v="1"/>
    <n v="0"/>
    <n v="53"/>
    <n v="125"/>
    <n v="159"/>
    <m/>
    <n v="192"/>
  </r>
  <r>
    <d v="2016-09-29T00:00:00"/>
    <d v="2016-08-31T00:00:00"/>
    <x v="16"/>
    <x v="4"/>
    <x v="2"/>
    <n v="1"/>
    <n v="360"/>
    <n v="909"/>
    <n v="1104"/>
    <m/>
    <n v="1177"/>
  </r>
  <r>
    <d v="2016-09-29T00:00:00"/>
    <d v="2016-08-31T00:00:00"/>
    <x v="16"/>
    <x v="4"/>
    <x v="3"/>
    <n v="0"/>
    <n v="14"/>
    <n v="29"/>
    <n v="32"/>
    <m/>
    <n v="27"/>
  </r>
  <r>
    <d v="2016-09-29T00:00:00"/>
    <d v="2016-08-31T00:00:00"/>
    <x v="16"/>
    <x v="5"/>
    <x v="0"/>
    <n v="0"/>
    <n v="9"/>
    <n v="24"/>
    <n v="25"/>
    <m/>
    <n v="35"/>
  </r>
  <r>
    <d v="2016-09-29T00:00:00"/>
    <d v="2016-08-31T00:00:00"/>
    <x v="16"/>
    <x v="5"/>
    <x v="1"/>
    <n v="0"/>
    <n v="59"/>
    <n v="152"/>
    <n v="177"/>
    <m/>
    <n v="199"/>
  </r>
  <r>
    <d v="2016-09-29T00:00:00"/>
    <d v="2016-08-31T00:00:00"/>
    <x v="16"/>
    <x v="5"/>
    <x v="2"/>
    <n v="1"/>
    <n v="317"/>
    <n v="832"/>
    <n v="990"/>
    <m/>
    <n v="1113"/>
  </r>
  <r>
    <d v="2016-09-29T00:00:00"/>
    <d v="2016-08-31T00:00:00"/>
    <x v="16"/>
    <x v="5"/>
    <x v="3"/>
    <n v="0"/>
    <n v="9"/>
    <n v="19"/>
    <n v="19"/>
    <m/>
    <n v="22"/>
  </r>
  <r>
    <d v="2016-09-29T00:00:00"/>
    <d v="2016-08-31T00:00:00"/>
    <x v="16"/>
    <x v="6"/>
    <x v="0"/>
    <n v="0"/>
    <n v="12"/>
    <n v="26"/>
    <n v="30"/>
    <m/>
    <n v="33"/>
  </r>
  <r>
    <d v="2016-09-29T00:00:00"/>
    <d v="2016-08-31T00:00:00"/>
    <x v="16"/>
    <x v="6"/>
    <x v="1"/>
    <n v="0"/>
    <n v="53"/>
    <n v="118"/>
    <n v="142"/>
    <m/>
    <n v="157"/>
  </r>
  <r>
    <d v="2016-09-29T00:00:00"/>
    <d v="2016-08-31T00:00:00"/>
    <x v="16"/>
    <x v="6"/>
    <x v="2"/>
    <n v="0"/>
    <n v="376"/>
    <n v="947"/>
    <n v="1100"/>
    <m/>
    <n v="1187"/>
  </r>
  <r>
    <d v="2016-09-29T00:00:00"/>
    <d v="2016-08-31T00:00:00"/>
    <x v="16"/>
    <x v="6"/>
    <x v="3"/>
    <n v="0"/>
    <n v="3"/>
    <n v="8"/>
    <n v="10"/>
    <m/>
    <n v="12"/>
  </r>
  <r>
    <d v="2016-09-29T00:00:00"/>
    <d v="2016-08-31T00:00:00"/>
    <x v="16"/>
    <x v="7"/>
    <x v="0"/>
    <n v="0"/>
    <n v="2"/>
    <n v="10"/>
    <n v="13"/>
    <m/>
    <n v="26"/>
  </r>
  <r>
    <d v="2016-09-29T00:00:00"/>
    <d v="2016-08-31T00:00:00"/>
    <x v="16"/>
    <x v="7"/>
    <x v="1"/>
    <n v="0"/>
    <n v="21"/>
    <n v="62"/>
    <n v="84"/>
    <m/>
    <n v="101"/>
  </r>
  <r>
    <d v="2016-09-29T00:00:00"/>
    <d v="2016-08-31T00:00:00"/>
    <x v="16"/>
    <x v="7"/>
    <x v="2"/>
    <n v="0"/>
    <n v="337"/>
    <n v="805"/>
    <n v="942"/>
    <m/>
    <n v="1055"/>
  </r>
  <r>
    <d v="2016-09-29T00:00:00"/>
    <d v="2016-08-31T00:00:00"/>
    <x v="16"/>
    <x v="7"/>
    <x v="3"/>
    <n v="0"/>
    <n v="6"/>
    <n v="10"/>
    <n v="11"/>
    <m/>
    <n v="11"/>
  </r>
  <r>
    <d v="2016-09-29T00:00:00"/>
    <d v="2016-08-31T00:00:00"/>
    <x v="16"/>
    <x v="8"/>
    <x v="0"/>
    <n v="0"/>
    <n v="4"/>
    <n v="9"/>
    <n v="12"/>
    <m/>
    <n v="18"/>
  </r>
  <r>
    <d v="2016-09-29T00:00:00"/>
    <d v="2016-08-31T00:00:00"/>
    <x v="16"/>
    <x v="8"/>
    <x v="1"/>
    <n v="0"/>
    <n v="20"/>
    <n v="50"/>
    <n v="63"/>
    <m/>
    <n v="85"/>
  </r>
  <r>
    <d v="2016-09-29T00:00:00"/>
    <d v="2016-08-31T00:00:00"/>
    <x v="16"/>
    <x v="8"/>
    <x v="2"/>
    <n v="1"/>
    <n v="276"/>
    <n v="725"/>
    <n v="857"/>
    <m/>
    <n v="962"/>
  </r>
  <r>
    <d v="2016-09-29T00:00:00"/>
    <d v="2016-08-31T00:00:00"/>
    <x v="16"/>
    <x v="8"/>
    <x v="3"/>
    <n v="0"/>
    <n v="4"/>
    <n v="8"/>
    <n v="9"/>
    <m/>
    <n v="7"/>
  </r>
  <r>
    <d v="2016-09-29T00:00:00"/>
    <d v="2016-08-31T00:00:00"/>
    <x v="17"/>
    <x v="0"/>
    <x v="0"/>
    <n v="61"/>
    <n v="1242"/>
    <n v="2419"/>
    <n v="2764"/>
    <m/>
    <n v="6228"/>
  </r>
  <r>
    <d v="2016-09-29T00:00:00"/>
    <d v="2016-08-31T00:00:00"/>
    <x v="17"/>
    <x v="0"/>
    <x v="1"/>
    <n v="4"/>
    <n v="509"/>
    <n v="1234"/>
    <n v="1595"/>
    <m/>
    <n v="2410"/>
  </r>
  <r>
    <d v="2016-09-29T00:00:00"/>
    <d v="2016-08-31T00:00:00"/>
    <x v="17"/>
    <x v="0"/>
    <x v="2"/>
    <n v="28"/>
    <n v="3624"/>
    <n v="7986"/>
    <n v="9637"/>
    <m/>
    <n v="10806"/>
  </r>
  <r>
    <d v="2016-09-29T00:00:00"/>
    <d v="2016-08-31T00:00:00"/>
    <x v="17"/>
    <x v="0"/>
    <x v="3"/>
    <n v="2"/>
    <n v="405"/>
    <n v="942"/>
    <n v="1203"/>
    <n v="1"/>
    <n v="1637"/>
  </r>
  <r>
    <d v="2016-09-29T00:00:00"/>
    <d v="2016-08-31T00:00:00"/>
    <x v="17"/>
    <x v="1"/>
    <x v="0"/>
    <n v="59"/>
    <n v="2010"/>
    <n v="4520"/>
    <n v="5246"/>
    <m/>
    <n v="6975"/>
  </r>
  <r>
    <d v="2016-09-29T00:00:00"/>
    <d v="2016-08-31T00:00:00"/>
    <x v="17"/>
    <x v="1"/>
    <x v="1"/>
    <n v="0"/>
    <n v="403"/>
    <n v="971"/>
    <n v="1230"/>
    <m/>
    <n v="1804"/>
  </r>
  <r>
    <d v="2016-09-29T00:00:00"/>
    <d v="2016-08-31T00:00:00"/>
    <x v="17"/>
    <x v="1"/>
    <x v="2"/>
    <n v="28"/>
    <n v="3671"/>
    <n v="8309"/>
    <n v="9867"/>
    <m/>
    <n v="10225"/>
  </r>
  <r>
    <d v="2016-09-29T00:00:00"/>
    <d v="2016-08-31T00:00:00"/>
    <x v="17"/>
    <x v="1"/>
    <x v="3"/>
    <n v="3"/>
    <n v="360"/>
    <n v="870"/>
    <n v="1089"/>
    <m/>
    <n v="1322"/>
  </r>
  <r>
    <d v="2016-09-29T00:00:00"/>
    <d v="2016-08-31T00:00:00"/>
    <x v="17"/>
    <x v="2"/>
    <x v="0"/>
    <n v="28"/>
    <n v="1626"/>
    <n v="3704"/>
    <n v="4317"/>
    <m/>
    <n v="5314"/>
  </r>
  <r>
    <d v="2016-09-29T00:00:00"/>
    <d v="2016-08-31T00:00:00"/>
    <x v="17"/>
    <x v="2"/>
    <x v="1"/>
    <n v="0"/>
    <n v="372"/>
    <n v="957"/>
    <n v="1206"/>
    <m/>
    <n v="1635"/>
  </r>
  <r>
    <d v="2016-09-29T00:00:00"/>
    <d v="2016-08-31T00:00:00"/>
    <x v="17"/>
    <x v="2"/>
    <x v="2"/>
    <n v="15"/>
    <n v="4014"/>
    <n v="9351"/>
    <n v="10936"/>
    <m/>
    <n v="11217"/>
  </r>
  <r>
    <d v="2016-09-29T00:00:00"/>
    <d v="2016-08-31T00:00:00"/>
    <x v="17"/>
    <x v="2"/>
    <x v="3"/>
    <n v="5"/>
    <n v="371"/>
    <n v="877"/>
    <n v="1103"/>
    <m/>
    <n v="1338"/>
  </r>
  <r>
    <d v="2016-09-29T00:00:00"/>
    <d v="2016-08-31T00:00:00"/>
    <x v="17"/>
    <x v="3"/>
    <x v="0"/>
    <n v="13"/>
    <n v="1236"/>
    <n v="2930"/>
    <n v="3416"/>
    <m/>
    <n v="4321"/>
  </r>
  <r>
    <d v="2016-09-29T00:00:00"/>
    <d v="2016-08-31T00:00:00"/>
    <x v="17"/>
    <x v="3"/>
    <x v="1"/>
    <n v="1"/>
    <n v="391"/>
    <n v="950"/>
    <n v="1189"/>
    <m/>
    <n v="1692"/>
  </r>
  <r>
    <d v="2016-09-29T00:00:00"/>
    <d v="2016-08-31T00:00:00"/>
    <x v="17"/>
    <x v="3"/>
    <x v="2"/>
    <n v="22"/>
    <n v="4597"/>
    <n v="10871"/>
    <n v="12712"/>
    <m/>
    <n v="12685"/>
  </r>
  <r>
    <d v="2016-09-29T00:00:00"/>
    <d v="2016-08-31T00:00:00"/>
    <x v="17"/>
    <x v="3"/>
    <x v="3"/>
    <n v="1"/>
    <n v="378"/>
    <n v="917"/>
    <n v="1112"/>
    <m/>
    <n v="1271"/>
  </r>
  <r>
    <d v="2016-09-29T00:00:00"/>
    <d v="2016-08-31T00:00:00"/>
    <x v="17"/>
    <x v="4"/>
    <x v="0"/>
    <n v="7"/>
    <n v="1241"/>
    <n v="3040"/>
    <n v="3543"/>
    <m/>
    <n v="4185"/>
  </r>
  <r>
    <d v="2016-09-29T00:00:00"/>
    <d v="2016-08-31T00:00:00"/>
    <x v="17"/>
    <x v="4"/>
    <x v="1"/>
    <n v="2"/>
    <n v="423"/>
    <n v="1099"/>
    <n v="1340"/>
    <m/>
    <n v="1638"/>
  </r>
  <r>
    <d v="2016-09-29T00:00:00"/>
    <d v="2016-08-31T00:00:00"/>
    <x v="17"/>
    <x v="4"/>
    <x v="2"/>
    <n v="4"/>
    <n v="4768"/>
    <n v="11319"/>
    <n v="13138"/>
    <m/>
    <n v="13559"/>
  </r>
  <r>
    <d v="2016-09-29T00:00:00"/>
    <d v="2016-08-31T00:00:00"/>
    <x v="17"/>
    <x v="4"/>
    <x v="3"/>
    <n v="3"/>
    <n v="365"/>
    <n v="949"/>
    <n v="1134"/>
    <m/>
    <n v="1172"/>
  </r>
  <r>
    <d v="2016-09-29T00:00:00"/>
    <d v="2016-08-31T00:00:00"/>
    <x v="17"/>
    <x v="5"/>
    <x v="0"/>
    <n v="8"/>
    <n v="1072"/>
    <n v="2641"/>
    <n v="3056"/>
    <m/>
    <n v="3521"/>
  </r>
  <r>
    <d v="2016-09-29T00:00:00"/>
    <d v="2016-08-31T00:00:00"/>
    <x v="17"/>
    <x v="5"/>
    <x v="1"/>
    <n v="0"/>
    <n v="368"/>
    <n v="908"/>
    <n v="1098"/>
    <m/>
    <n v="1382"/>
  </r>
  <r>
    <d v="2016-09-29T00:00:00"/>
    <d v="2016-08-31T00:00:00"/>
    <x v="17"/>
    <x v="5"/>
    <x v="2"/>
    <n v="3"/>
    <n v="4220"/>
    <n v="10345"/>
    <n v="12085"/>
    <m/>
    <n v="12337"/>
  </r>
  <r>
    <d v="2016-09-29T00:00:00"/>
    <d v="2016-08-31T00:00:00"/>
    <x v="17"/>
    <x v="5"/>
    <x v="3"/>
    <n v="0"/>
    <n v="348"/>
    <n v="931"/>
    <n v="1125"/>
    <m/>
    <n v="1048"/>
  </r>
  <r>
    <d v="2016-09-29T00:00:00"/>
    <d v="2016-08-31T00:00:00"/>
    <x v="17"/>
    <x v="6"/>
    <x v="0"/>
    <n v="14"/>
    <n v="907"/>
    <n v="2261"/>
    <n v="2649"/>
    <m/>
    <n v="2918"/>
  </r>
  <r>
    <d v="2016-09-29T00:00:00"/>
    <d v="2016-08-31T00:00:00"/>
    <x v="17"/>
    <x v="6"/>
    <x v="1"/>
    <n v="0"/>
    <n v="297"/>
    <n v="726"/>
    <n v="875"/>
    <m/>
    <n v="1163"/>
  </r>
  <r>
    <d v="2016-09-29T00:00:00"/>
    <d v="2016-08-31T00:00:00"/>
    <x v="17"/>
    <x v="6"/>
    <x v="2"/>
    <n v="3"/>
    <n v="3520"/>
    <n v="8696"/>
    <n v="10155"/>
    <m/>
    <n v="10551"/>
  </r>
  <r>
    <d v="2016-09-29T00:00:00"/>
    <d v="2016-08-31T00:00:00"/>
    <x v="17"/>
    <x v="6"/>
    <x v="3"/>
    <n v="0"/>
    <n v="286"/>
    <n v="743"/>
    <n v="893"/>
    <m/>
    <n v="776"/>
  </r>
  <r>
    <d v="2016-09-29T00:00:00"/>
    <d v="2016-08-31T00:00:00"/>
    <x v="17"/>
    <x v="7"/>
    <x v="0"/>
    <n v="16"/>
    <n v="700"/>
    <n v="1723"/>
    <n v="2021"/>
    <m/>
    <n v="2167"/>
  </r>
  <r>
    <d v="2016-09-29T00:00:00"/>
    <d v="2016-08-31T00:00:00"/>
    <x v="17"/>
    <x v="7"/>
    <x v="1"/>
    <n v="0"/>
    <n v="200"/>
    <n v="488"/>
    <n v="584"/>
    <m/>
    <n v="702"/>
  </r>
  <r>
    <d v="2016-09-29T00:00:00"/>
    <d v="2016-08-31T00:00:00"/>
    <x v="17"/>
    <x v="7"/>
    <x v="2"/>
    <n v="5"/>
    <n v="2634"/>
    <n v="6757"/>
    <n v="7847"/>
    <n v="1"/>
    <n v="8421"/>
  </r>
  <r>
    <d v="2016-09-29T00:00:00"/>
    <d v="2016-08-31T00:00:00"/>
    <x v="17"/>
    <x v="7"/>
    <x v="3"/>
    <n v="1"/>
    <n v="217"/>
    <n v="564"/>
    <n v="662"/>
    <m/>
    <n v="569"/>
  </r>
  <r>
    <d v="2016-09-29T00:00:00"/>
    <d v="2016-08-31T00:00:00"/>
    <x v="17"/>
    <x v="8"/>
    <x v="0"/>
    <n v="3"/>
    <n v="377"/>
    <n v="980"/>
    <n v="1202"/>
    <m/>
    <n v="1313"/>
  </r>
  <r>
    <d v="2016-09-29T00:00:00"/>
    <d v="2016-08-31T00:00:00"/>
    <x v="17"/>
    <x v="8"/>
    <x v="1"/>
    <n v="0"/>
    <n v="109"/>
    <n v="269"/>
    <n v="325"/>
    <m/>
    <n v="478"/>
  </r>
  <r>
    <d v="2016-09-29T00:00:00"/>
    <d v="2016-08-31T00:00:00"/>
    <x v="17"/>
    <x v="8"/>
    <x v="2"/>
    <n v="2"/>
    <n v="2189"/>
    <n v="5755"/>
    <n v="6718"/>
    <m/>
    <n v="7715"/>
  </r>
  <r>
    <d v="2016-09-29T00:00:00"/>
    <d v="2016-08-31T00:00:00"/>
    <x v="17"/>
    <x v="8"/>
    <x v="3"/>
    <n v="0"/>
    <n v="145"/>
    <n v="348"/>
    <n v="430"/>
    <m/>
    <n v="390"/>
  </r>
  <r>
    <d v="2016-09-29T00:00:00"/>
    <d v="2016-08-31T00:00:00"/>
    <x v="18"/>
    <x v="0"/>
    <x v="0"/>
    <n v="2"/>
    <n v="11"/>
    <n v="18"/>
    <n v="21"/>
    <m/>
    <n v="64"/>
  </r>
  <r>
    <d v="2016-09-29T00:00:00"/>
    <d v="2016-08-31T00:00:00"/>
    <x v="18"/>
    <x v="0"/>
    <x v="1"/>
    <n v="0"/>
    <n v="22"/>
    <n v="72"/>
    <n v="86"/>
    <m/>
    <n v="119"/>
  </r>
  <r>
    <d v="2016-09-29T00:00:00"/>
    <d v="2016-08-31T00:00:00"/>
    <x v="18"/>
    <x v="0"/>
    <x v="2"/>
    <n v="1"/>
    <n v="261"/>
    <n v="609"/>
    <n v="727"/>
    <m/>
    <n v="788"/>
  </r>
  <r>
    <d v="2016-09-29T00:00:00"/>
    <d v="2016-08-31T00:00:00"/>
    <x v="18"/>
    <x v="0"/>
    <x v="3"/>
    <n v="0"/>
    <n v="5"/>
    <n v="11"/>
    <n v="12"/>
    <m/>
    <n v="11"/>
  </r>
  <r>
    <d v="2016-09-29T00:00:00"/>
    <d v="2016-08-31T00:00:00"/>
    <x v="18"/>
    <x v="1"/>
    <x v="0"/>
    <n v="3"/>
    <n v="20"/>
    <n v="31"/>
    <n v="34"/>
    <m/>
    <n v="79"/>
  </r>
  <r>
    <d v="2016-09-29T00:00:00"/>
    <d v="2016-08-31T00:00:00"/>
    <x v="18"/>
    <x v="1"/>
    <x v="1"/>
    <n v="0"/>
    <n v="33"/>
    <n v="71"/>
    <n v="80"/>
    <m/>
    <n v="100"/>
  </r>
  <r>
    <d v="2016-09-29T00:00:00"/>
    <d v="2016-08-31T00:00:00"/>
    <x v="18"/>
    <x v="1"/>
    <x v="2"/>
    <n v="2"/>
    <n v="211"/>
    <n v="512"/>
    <n v="610"/>
    <m/>
    <n v="645"/>
  </r>
  <r>
    <d v="2016-09-29T00:00:00"/>
    <d v="2016-08-31T00:00:00"/>
    <x v="18"/>
    <x v="1"/>
    <x v="3"/>
    <n v="0"/>
    <n v="2"/>
    <n v="7"/>
    <n v="9"/>
    <m/>
    <n v="15"/>
  </r>
  <r>
    <d v="2016-09-29T00:00:00"/>
    <d v="2016-08-31T00:00:00"/>
    <x v="18"/>
    <x v="2"/>
    <x v="0"/>
    <n v="2"/>
    <n v="18"/>
    <n v="31"/>
    <n v="34"/>
    <m/>
    <n v="63"/>
  </r>
  <r>
    <d v="2016-09-29T00:00:00"/>
    <d v="2016-08-31T00:00:00"/>
    <x v="18"/>
    <x v="2"/>
    <x v="1"/>
    <n v="0"/>
    <n v="28"/>
    <n v="59"/>
    <n v="73"/>
    <m/>
    <n v="114"/>
  </r>
  <r>
    <d v="2016-09-29T00:00:00"/>
    <d v="2016-08-31T00:00:00"/>
    <x v="18"/>
    <x v="2"/>
    <x v="2"/>
    <n v="0"/>
    <n v="234"/>
    <n v="589"/>
    <n v="681"/>
    <m/>
    <n v="749"/>
  </r>
  <r>
    <d v="2016-09-29T00:00:00"/>
    <d v="2016-08-31T00:00:00"/>
    <x v="18"/>
    <x v="2"/>
    <x v="3"/>
    <n v="0"/>
    <n v="3"/>
    <n v="11"/>
    <n v="12"/>
    <m/>
    <n v="10"/>
  </r>
  <r>
    <d v="2016-09-29T00:00:00"/>
    <d v="2016-08-31T00:00:00"/>
    <x v="18"/>
    <x v="3"/>
    <x v="0"/>
    <n v="0"/>
    <n v="17"/>
    <n v="50"/>
    <n v="55"/>
    <m/>
    <n v="47"/>
  </r>
  <r>
    <d v="2016-09-29T00:00:00"/>
    <d v="2016-08-31T00:00:00"/>
    <x v="18"/>
    <x v="3"/>
    <x v="1"/>
    <n v="0"/>
    <n v="16"/>
    <n v="55"/>
    <n v="68"/>
    <m/>
    <n v="112"/>
  </r>
  <r>
    <d v="2016-09-29T00:00:00"/>
    <d v="2016-08-31T00:00:00"/>
    <x v="18"/>
    <x v="3"/>
    <x v="2"/>
    <n v="1"/>
    <n v="283"/>
    <n v="701"/>
    <n v="819"/>
    <m/>
    <n v="823"/>
  </r>
  <r>
    <d v="2016-09-29T00:00:00"/>
    <d v="2016-08-31T00:00:00"/>
    <x v="18"/>
    <x v="3"/>
    <x v="3"/>
    <n v="0"/>
    <n v="1"/>
    <n v="10"/>
    <n v="13"/>
    <m/>
    <n v="14"/>
  </r>
  <r>
    <d v="2016-09-29T00:00:00"/>
    <d v="2016-08-31T00:00:00"/>
    <x v="18"/>
    <x v="4"/>
    <x v="0"/>
    <n v="0"/>
    <n v="8"/>
    <n v="18"/>
    <n v="19"/>
    <m/>
    <n v="36"/>
  </r>
  <r>
    <d v="2016-09-29T00:00:00"/>
    <d v="2016-08-31T00:00:00"/>
    <x v="18"/>
    <x v="4"/>
    <x v="1"/>
    <n v="0"/>
    <n v="30"/>
    <n v="79"/>
    <n v="91"/>
    <m/>
    <n v="118"/>
  </r>
  <r>
    <d v="2016-09-29T00:00:00"/>
    <d v="2016-08-31T00:00:00"/>
    <x v="18"/>
    <x v="4"/>
    <x v="2"/>
    <n v="0"/>
    <n v="294"/>
    <n v="764"/>
    <n v="899"/>
    <m/>
    <n v="933"/>
  </r>
  <r>
    <d v="2016-09-29T00:00:00"/>
    <d v="2016-08-31T00:00:00"/>
    <x v="18"/>
    <x v="4"/>
    <x v="3"/>
    <n v="0"/>
    <n v="2"/>
    <n v="8"/>
    <n v="11"/>
    <m/>
    <n v="13"/>
  </r>
  <r>
    <d v="2016-09-29T00:00:00"/>
    <d v="2016-08-31T00:00:00"/>
    <x v="18"/>
    <x v="5"/>
    <x v="0"/>
    <n v="0"/>
    <n v="8"/>
    <n v="17"/>
    <n v="19"/>
    <m/>
    <n v="26"/>
  </r>
  <r>
    <d v="2016-09-29T00:00:00"/>
    <d v="2016-08-31T00:00:00"/>
    <x v="18"/>
    <x v="5"/>
    <x v="1"/>
    <n v="0"/>
    <n v="43"/>
    <n v="102"/>
    <n v="121"/>
    <m/>
    <n v="127"/>
  </r>
  <r>
    <d v="2016-09-29T00:00:00"/>
    <d v="2016-08-31T00:00:00"/>
    <x v="18"/>
    <x v="5"/>
    <x v="2"/>
    <n v="0"/>
    <n v="298"/>
    <n v="774"/>
    <n v="919"/>
    <m/>
    <n v="967"/>
  </r>
  <r>
    <d v="2016-09-29T00:00:00"/>
    <d v="2016-08-31T00:00:00"/>
    <x v="18"/>
    <x v="5"/>
    <x v="3"/>
    <n v="0"/>
    <n v="0"/>
    <n v="2"/>
    <n v="3"/>
    <m/>
    <n v="9"/>
  </r>
  <r>
    <d v="2016-09-29T00:00:00"/>
    <d v="2016-08-31T00:00:00"/>
    <x v="18"/>
    <x v="6"/>
    <x v="0"/>
    <n v="0"/>
    <n v="8"/>
    <n v="16"/>
    <n v="16"/>
    <m/>
    <n v="25"/>
  </r>
  <r>
    <d v="2016-09-29T00:00:00"/>
    <d v="2016-08-31T00:00:00"/>
    <x v="18"/>
    <x v="6"/>
    <x v="1"/>
    <n v="0"/>
    <n v="30"/>
    <n v="64"/>
    <n v="82"/>
    <m/>
    <n v="86"/>
  </r>
  <r>
    <d v="2016-09-29T00:00:00"/>
    <d v="2016-08-31T00:00:00"/>
    <x v="18"/>
    <x v="6"/>
    <x v="2"/>
    <n v="0"/>
    <n v="293"/>
    <n v="779"/>
    <n v="886"/>
    <m/>
    <n v="958"/>
  </r>
  <r>
    <d v="2016-09-29T00:00:00"/>
    <d v="2016-08-31T00:00:00"/>
    <x v="18"/>
    <x v="6"/>
    <x v="3"/>
    <n v="0"/>
    <n v="0"/>
    <n v="2"/>
    <n v="2"/>
    <m/>
    <n v="4"/>
  </r>
  <r>
    <d v="2016-09-29T00:00:00"/>
    <d v="2016-08-31T00:00:00"/>
    <x v="18"/>
    <x v="7"/>
    <x v="0"/>
    <n v="0"/>
    <n v="1"/>
    <n v="5"/>
    <n v="6"/>
    <m/>
    <n v="15"/>
  </r>
  <r>
    <d v="2016-09-29T00:00:00"/>
    <d v="2016-08-31T00:00:00"/>
    <x v="18"/>
    <x v="7"/>
    <x v="1"/>
    <n v="0"/>
    <n v="17"/>
    <n v="42"/>
    <n v="51"/>
    <m/>
    <n v="54"/>
  </r>
  <r>
    <d v="2016-09-29T00:00:00"/>
    <d v="2016-08-31T00:00:00"/>
    <x v="18"/>
    <x v="7"/>
    <x v="2"/>
    <n v="0"/>
    <n v="225"/>
    <n v="603"/>
    <n v="681"/>
    <m/>
    <n v="746"/>
  </r>
  <r>
    <d v="2016-09-29T00:00:00"/>
    <d v="2016-08-31T00:00:00"/>
    <x v="18"/>
    <x v="7"/>
    <x v="3"/>
    <n v="0"/>
    <n v="1"/>
    <n v="2"/>
    <n v="2"/>
    <m/>
    <n v="4"/>
  </r>
  <r>
    <d v="2016-09-29T00:00:00"/>
    <d v="2016-08-31T00:00:00"/>
    <x v="18"/>
    <x v="8"/>
    <x v="0"/>
    <n v="0"/>
    <n v="3"/>
    <n v="3"/>
    <n v="4"/>
    <m/>
    <n v="11"/>
  </r>
  <r>
    <d v="2016-09-29T00:00:00"/>
    <d v="2016-08-31T00:00:00"/>
    <x v="18"/>
    <x v="8"/>
    <x v="1"/>
    <n v="0"/>
    <n v="10"/>
    <n v="30"/>
    <n v="32"/>
    <m/>
    <n v="41"/>
  </r>
  <r>
    <d v="2016-09-29T00:00:00"/>
    <d v="2016-08-31T00:00:00"/>
    <x v="18"/>
    <x v="8"/>
    <x v="2"/>
    <n v="0"/>
    <n v="156"/>
    <n v="442"/>
    <n v="497"/>
    <m/>
    <n v="600"/>
  </r>
  <r>
    <d v="2016-09-29T00:00:00"/>
    <d v="2016-08-31T00:00:00"/>
    <x v="18"/>
    <x v="8"/>
    <x v="3"/>
    <n v="0"/>
    <n v="1"/>
    <n v="1"/>
    <n v="3"/>
    <m/>
    <n v="4"/>
  </r>
  <r>
    <d v="2016-09-29T00:00:00"/>
    <d v="2016-08-31T00:00:00"/>
    <x v="19"/>
    <x v="0"/>
    <x v="0"/>
    <n v="5"/>
    <n v="24"/>
    <n v="45"/>
    <n v="53"/>
    <m/>
    <n v="102"/>
  </r>
  <r>
    <d v="2016-09-29T00:00:00"/>
    <d v="2016-08-31T00:00:00"/>
    <x v="19"/>
    <x v="0"/>
    <x v="1"/>
    <n v="0"/>
    <n v="152"/>
    <n v="404"/>
    <n v="502"/>
    <m/>
    <n v="558"/>
  </r>
  <r>
    <d v="2016-09-29T00:00:00"/>
    <d v="2016-08-31T00:00:00"/>
    <x v="19"/>
    <x v="0"/>
    <x v="2"/>
    <n v="2"/>
    <n v="400"/>
    <n v="881"/>
    <n v="1030"/>
    <m/>
    <n v="1083"/>
  </r>
  <r>
    <d v="2016-09-29T00:00:00"/>
    <d v="2016-08-31T00:00:00"/>
    <x v="19"/>
    <x v="0"/>
    <x v="3"/>
    <n v="0"/>
    <n v="13"/>
    <n v="30"/>
    <n v="43"/>
    <m/>
    <n v="54"/>
  </r>
  <r>
    <d v="2016-09-29T00:00:00"/>
    <d v="2016-08-31T00:00:00"/>
    <x v="19"/>
    <x v="1"/>
    <x v="0"/>
    <n v="1"/>
    <n v="30"/>
    <n v="69"/>
    <n v="79"/>
    <m/>
    <n v="84"/>
  </r>
  <r>
    <d v="2016-09-29T00:00:00"/>
    <d v="2016-08-31T00:00:00"/>
    <x v="19"/>
    <x v="1"/>
    <x v="1"/>
    <n v="0"/>
    <n v="147"/>
    <n v="351"/>
    <n v="439"/>
    <m/>
    <n v="493"/>
  </r>
  <r>
    <d v="2016-09-29T00:00:00"/>
    <d v="2016-08-31T00:00:00"/>
    <x v="19"/>
    <x v="1"/>
    <x v="2"/>
    <n v="3"/>
    <n v="344"/>
    <n v="829"/>
    <n v="981"/>
    <m/>
    <n v="967"/>
  </r>
  <r>
    <d v="2016-09-29T00:00:00"/>
    <d v="2016-08-31T00:00:00"/>
    <x v="19"/>
    <x v="1"/>
    <x v="3"/>
    <n v="1"/>
    <n v="14"/>
    <n v="35"/>
    <n v="46"/>
    <m/>
    <n v="49"/>
  </r>
  <r>
    <d v="2016-09-29T00:00:00"/>
    <d v="2016-08-31T00:00:00"/>
    <x v="19"/>
    <x v="2"/>
    <x v="0"/>
    <n v="2"/>
    <n v="26"/>
    <n v="48"/>
    <n v="53"/>
    <m/>
    <n v="54"/>
  </r>
  <r>
    <d v="2016-09-29T00:00:00"/>
    <d v="2016-08-31T00:00:00"/>
    <x v="19"/>
    <x v="2"/>
    <x v="1"/>
    <n v="0"/>
    <n v="128"/>
    <n v="280"/>
    <n v="362"/>
    <m/>
    <n v="427"/>
  </r>
  <r>
    <d v="2016-09-29T00:00:00"/>
    <d v="2016-08-31T00:00:00"/>
    <x v="19"/>
    <x v="2"/>
    <x v="2"/>
    <n v="0"/>
    <n v="309"/>
    <n v="816"/>
    <n v="955"/>
    <m/>
    <n v="951"/>
  </r>
  <r>
    <d v="2016-09-29T00:00:00"/>
    <d v="2016-08-31T00:00:00"/>
    <x v="19"/>
    <x v="2"/>
    <x v="3"/>
    <n v="1"/>
    <n v="10"/>
    <n v="26"/>
    <n v="38"/>
    <m/>
    <n v="52"/>
  </r>
  <r>
    <d v="2016-09-29T00:00:00"/>
    <d v="2016-08-31T00:00:00"/>
    <x v="19"/>
    <x v="3"/>
    <x v="0"/>
    <n v="0"/>
    <n v="18"/>
    <n v="52"/>
    <n v="58"/>
    <m/>
    <n v="68"/>
  </r>
  <r>
    <d v="2016-09-29T00:00:00"/>
    <d v="2016-08-31T00:00:00"/>
    <x v="19"/>
    <x v="3"/>
    <x v="1"/>
    <n v="0"/>
    <n v="128"/>
    <n v="310"/>
    <n v="384"/>
    <m/>
    <n v="471"/>
  </r>
  <r>
    <d v="2016-09-29T00:00:00"/>
    <d v="2016-08-31T00:00:00"/>
    <x v="19"/>
    <x v="3"/>
    <x v="2"/>
    <n v="0"/>
    <n v="412"/>
    <n v="990"/>
    <n v="1179"/>
    <m/>
    <n v="1117"/>
  </r>
  <r>
    <d v="2016-09-29T00:00:00"/>
    <d v="2016-08-31T00:00:00"/>
    <x v="19"/>
    <x v="3"/>
    <x v="3"/>
    <n v="1"/>
    <n v="9"/>
    <n v="18"/>
    <n v="24"/>
    <m/>
    <n v="30"/>
  </r>
  <r>
    <d v="2016-09-29T00:00:00"/>
    <d v="2016-08-31T00:00:00"/>
    <x v="19"/>
    <x v="4"/>
    <x v="0"/>
    <n v="2"/>
    <n v="22"/>
    <n v="45"/>
    <n v="51"/>
    <m/>
    <n v="55"/>
  </r>
  <r>
    <d v="2016-09-29T00:00:00"/>
    <d v="2016-08-31T00:00:00"/>
    <x v="19"/>
    <x v="4"/>
    <x v="1"/>
    <n v="0"/>
    <n v="140"/>
    <n v="322"/>
    <n v="397"/>
    <m/>
    <n v="430"/>
  </r>
  <r>
    <d v="2016-09-29T00:00:00"/>
    <d v="2016-08-31T00:00:00"/>
    <x v="19"/>
    <x v="4"/>
    <x v="2"/>
    <n v="1"/>
    <n v="427"/>
    <n v="1127"/>
    <n v="1319"/>
    <m/>
    <n v="1361"/>
  </r>
  <r>
    <d v="2016-09-29T00:00:00"/>
    <d v="2016-08-31T00:00:00"/>
    <x v="19"/>
    <x v="4"/>
    <x v="3"/>
    <n v="1"/>
    <n v="9"/>
    <n v="25"/>
    <n v="38"/>
    <m/>
    <n v="35"/>
  </r>
  <r>
    <d v="2016-09-29T00:00:00"/>
    <d v="2016-08-31T00:00:00"/>
    <x v="19"/>
    <x v="5"/>
    <x v="0"/>
    <n v="0"/>
    <n v="14"/>
    <n v="45"/>
    <n v="57"/>
    <m/>
    <n v="65"/>
  </r>
  <r>
    <d v="2016-09-29T00:00:00"/>
    <d v="2016-08-31T00:00:00"/>
    <x v="19"/>
    <x v="5"/>
    <x v="1"/>
    <n v="0"/>
    <n v="117"/>
    <n v="300"/>
    <n v="371"/>
    <m/>
    <n v="449"/>
  </r>
  <r>
    <d v="2016-09-29T00:00:00"/>
    <d v="2016-08-31T00:00:00"/>
    <x v="19"/>
    <x v="5"/>
    <x v="2"/>
    <n v="0"/>
    <n v="489"/>
    <n v="1197"/>
    <n v="1383"/>
    <m/>
    <n v="1428"/>
  </r>
  <r>
    <d v="2016-09-29T00:00:00"/>
    <d v="2016-08-31T00:00:00"/>
    <x v="19"/>
    <x v="5"/>
    <x v="3"/>
    <n v="0"/>
    <n v="5"/>
    <n v="19"/>
    <n v="27"/>
    <m/>
    <n v="31"/>
  </r>
  <r>
    <d v="2016-09-29T00:00:00"/>
    <d v="2016-08-31T00:00:00"/>
    <x v="19"/>
    <x v="6"/>
    <x v="0"/>
    <n v="0"/>
    <n v="14"/>
    <n v="37"/>
    <n v="42"/>
    <m/>
    <n v="38"/>
  </r>
  <r>
    <d v="2016-09-29T00:00:00"/>
    <d v="2016-08-31T00:00:00"/>
    <x v="19"/>
    <x v="6"/>
    <x v="1"/>
    <n v="0"/>
    <n v="112"/>
    <n v="274"/>
    <n v="324"/>
    <m/>
    <n v="348"/>
  </r>
  <r>
    <d v="2016-09-29T00:00:00"/>
    <d v="2016-08-31T00:00:00"/>
    <x v="19"/>
    <x v="6"/>
    <x v="2"/>
    <n v="0"/>
    <n v="442"/>
    <n v="1148"/>
    <n v="1353"/>
    <m/>
    <n v="1458"/>
  </r>
  <r>
    <d v="2016-09-29T00:00:00"/>
    <d v="2016-08-31T00:00:00"/>
    <x v="19"/>
    <x v="6"/>
    <x v="3"/>
    <n v="0"/>
    <n v="8"/>
    <n v="22"/>
    <n v="28"/>
    <m/>
    <n v="25"/>
  </r>
  <r>
    <d v="2016-09-29T00:00:00"/>
    <d v="2016-08-31T00:00:00"/>
    <x v="19"/>
    <x v="7"/>
    <x v="0"/>
    <n v="0"/>
    <n v="9"/>
    <n v="24"/>
    <n v="27"/>
    <m/>
    <n v="38"/>
  </r>
  <r>
    <d v="2016-09-29T00:00:00"/>
    <d v="2016-08-31T00:00:00"/>
    <x v="19"/>
    <x v="7"/>
    <x v="1"/>
    <n v="0"/>
    <n v="62"/>
    <n v="183"/>
    <n v="224"/>
    <m/>
    <n v="257"/>
  </r>
  <r>
    <d v="2016-09-29T00:00:00"/>
    <d v="2016-08-31T00:00:00"/>
    <x v="19"/>
    <x v="7"/>
    <x v="2"/>
    <n v="0"/>
    <n v="392"/>
    <n v="978"/>
    <n v="1128"/>
    <m/>
    <n v="1262"/>
  </r>
  <r>
    <d v="2016-09-29T00:00:00"/>
    <d v="2016-08-31T00:00:00"/>
    <x v="19"/>
    <x v="7"/>
    <x v="3"/>
    <n v="0"/>
    <n v="4"/>
    <n v="8"/>
    <n v="11"/>
    <m/>
    <n v="16"/>
  </r>
  <r>
    <d v="2016-09-29T00:00:00"/>
    <d v="2016-08-31T00:00:00"/>
    <x v="19"/>
    <x v="8"/>
    <x v="0"/>
    <n v="0"/>
    <n v="0"/>
    <n v="9"/>
    <n v="10"/>
    <m/>
    <n v="25"/>
  </r>
  <r>
    <d v="2016-09-29T00:00:00"/>
    <d v="2016-08-31T00:00:00"/>
    <x v="19"/>
    <x v="8"/>
    <x v="1"/>
    <n v="0"/>
    <n v="42"/>
    <n v="117"/>
    <n v="154"/>
    <m/>
    <n v="177"/>
  </r>
  <r>
    <d v="2016-09-29T00:00:00"/>
    <d v="2016-08-31T00:00:00"/>
    <x v="19"/>
    <x v="8"/>
    <x v="2"/>
    <n v="0"/>
    <n v="299"/>
    <n v="821"/>
    <n v="944"/>
    <m/>
    <n v="1136"/>
  </r>
  <r>
    <d v="2016-09-29T00:00:00"/>
    <d v="2016-08-31T00:00:00"/>
    <x v="19"/>
    <x v="8"/>
    <x v="3"/>
    <n v="0"/>
    <n v="4"/>
    <n v="9"/>
    <n v="10"/>
    <m/>
    <n v="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48" applyNumberFormats="0" applyBorderFormats="0" applyFontFormats="0" applyPatternFormats="0" applyAlignmentFormats="0" applyWidthHeightFormats="1" dataCaption="Values" grandTotalCaption="Total" updatedVersion="5" minRefreshableVersion="3" itemPrintTitles="1" createdVersion="5" indent="0" outline="1" outlineData="1" multipleFieldFilters="0">
  <location ref="B101:K106" firstHeaderRow="0" firstDataRow="1" firstDataCol="1"/>
  <pivotFields count="15">
    <pivotField numFmtId="14" showAll="0" defaultSubtotal="0"/>
    <pivotField showAll="0"/>
    <pivotField showAll="0"/>
    <pivotField showAll="0"/>
    <pivotField axis="axisRow" showAll="0">
      <items count="5">
        <item n="Māori" x="1"/>
        <item x="3"/>
        <item x="0"/>
        <item x="2"/>
        <item t="default"/>
      </items>
    </pivotField>
    <pivotField dataField="1" numFmtId="3" showAll="0"/>
    <pivotField showAll="0" defaultSubtotal="0"/>
    <pivotField dataField="1" numFmtId="3" showAll="0"/>
    <pivotField dataField="1" numFmtId="3" showAll="0"/>
    <pivotField dataField="1" numFmtId="3" showAll="0" defaultSubtotal="0"/>
    <pivotField dataField="1" numFmtId="3"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4"/>
  </rowFields>
  <rowItems count="5">
    <i>
      <x/>
    </i>
    <i>
      <x v="1"/>
    </i>
    <i>
      <x v="2"/>
    </i>
    <i>
      <x v="3"/>
    </i>
    <i t="grand">
      <x/>
    </i>
  </rowItems>
  <colFields count="1">
    <field x="-2"/>
  </colFields>
  <colItems count="9">
    <i>
      <x/>
    </i>
    <i i="1">
      <x v="1"/>
    </i>
    <i i="2">
      <x v="2"/>
    </i>
    <i i="3">
      <x v="3"/>
    </i>
    <i i="4">
      <x v="4"/>
    </i>
    <i i="5">
      <x v="5"/>
    </i>
    <i i="6">
      <x v="6"/>
    </i>
    <i i="7">
      <x v="7"/>
    </i>
    <i i="8">
      <x v="8"/>
    </i>
  </colItems>
  <dataFields count="9">
    <dataField name="Sum of population" fld="10" baseField="0" baseItem="0"/>
    <dataField name="Sum of screened_last5years" fld="8" baseField="0" baseItem="0"/>
    <dataField name="Sum of screened_last5years_coverage" fld="12" baseField="0" baseItem="0" numFmtId="171"/>
    <dataField name="Sum of screened_last3years" fld="7" baseField="0" baseItem="0"/>
    <dataField name="Sum of screened_last3years_coverage" fld="11" baseField="0" baseItem="0" numFmtId="171"/>
    <dataField name="Sum of screened_first" fld="5" baseField="0" baseItem="0"/>
    <dataField name="Sum of screened_first_coverage" fld="13" baseField="0" baseItem="0" numFmtId="171"/>
    <dataField name="Sum of withdrawn" fld="9" baseField="0" baseItem="0"/>
    <dataField name="Sum of withdrawn_coverage" fld="14" baseField="0" baseItem="0" numFmtId="10"/>
  </dataFields>
  <formats count="29">
    <format dxfId="128">
      <pivotArea type="all" dataOnly="0" outline="0" fieldPosition="0"/>
    </format>
    <format dxfId="127">
      <pivotArea outline="0" collapsedLevelsAreSubtotals="1" fieldPosition="0"/>
    </format>
    <format dxfId="126">
      <pivotArea outline="0" collapsedLevelsAreSubtotals="1" fieldPosition="0"/>
    </format>
    <format dxfId="125">
      <pivotArea outline="0" collapsedLevelsAreSubtotals="1" fieldPosition="0">
        <references count="1">
          <reference field="4294967294" count="3" selected="0">
            <x v="2"/>
            <x v="4"/>
            <x v="6"/>
          </reference>
        </references>
      </pivotArea>
    </format>
    <format dxfId="124">
      <pivotArea type="all" dataOnly="0" outline="0" fieldPosition="0"/>
    </format>
    <format dxfId="123">
      <pivotArea outline="0" collapsedLevelsAreSubtotals="1" fieldPosition="0"/>
    </format>
    <format dxfId="122">
      <pivotArea field="4" type="button" dataOnly="0" labelOnly="1" outline="0" axis="axisRow" fieldPosition="0"/>
    </format>
    <format dxfId="121">
      <pivotArea dataOnly="0" labelOnly="1" fieldPosition="0">
        <references count="1">
          <reference field="4" count="0"/>
        </references>
      </pivotArea>
    </format>
    <format dxfId="120">
      <pivotArea dataOnly="0" labelOnly="1" grandRow="1" outline="0" fieldPosition="0"/>
    </format>
    <format dxfId="119">
      <pivotArea dataOnly="0" labelOnly="1" outline="0" fieldPosition="0">
        <references count="1">
          <reference field="4294967294" count="7">
            <x v="0"/>
            <x v="1"/>
            <x v="2"/>
            <x v="3"/>
            <x v="4"/>
            <x v="5"/>
            <x v="6"/>
          </reference>
        </references>
      </pivotArea>
    </format>
    <format dxfId="118">
      <pivotArea type="all" dataOnly="0" outline="0" fieldPosition="0"/>
    </format>
    <format dxfId="117">
      <pivotArea outline="0" collapsedLevelsAreSubtotals="1" fieldPosition="0"/>
    </format>
    <format dxfId="116">
      <pivotArea field="4" type="button" dataOnly="0" labelOnly="1" outline="0" axis="axisRow" fieldPosition="0"/>
    </format>
    <format dxfId="115">
      <pivotArea dataOnly="0" labelOnly="1" fieldPosition="0">
        <references count="1">
          <reference field="4" count="0"/>
        </references>
      </pivotArea>
    </format>
    <format dxfId="114">
      <pivotArea dataOnly="0" labelOnly="1" grandRow="1" outline="0" fieldPosition="0"/>
    </format>
    <format dxfId="113">
      <pivotArea dataOnly="0" labelOnly="1" outline="0" fieldPosition="0">
        <references count="1">
          <reference field="4294967294" count="7">
            <x v="0"/>
            <x v="1"/>
            <x v="2"/>
            <x v="3"/>
            <x v="4"/>
            <x v="5"/>
            <x v="6"/>
          </reference>
        </references>
      </pivotArea>
    </format>
    <format dxfId="112">
      <pivotArea type="all" dataOnly="0" outline="0" fieldPosition="0"/>
    </format>
    <format dxfId="111">
      <pivotArea outline="0" collapsedLevelsAreSubtotals="1" fieldPosition="0"/>
    </format>
    <format dxfId="110">
      <pivotArea field="4" type="button" dataOnly="0" labelOnly="1" outline="0" axis="axisRow" fieldPosition="0"/>
    </format>
    <format dxfId="109">
      <pivotArea dataOnly="0" labelOnly="1" fieldPosition="0">
        <references count="1">
          <reference field="4" count="0"/>
        </references>
      </pivotArea>
    </format>
    <format dxfId="108">
      <pivotArea dataOnly="0" labelOnly="1" grandRow="1" outline="0" fieldPosition="0"/>
    </format>
    <format dxfId="107">
      <pivotArea dataOnly="0" labelOnly="1" outline="0" fieldPosition="0">
        <references count="1">
          <reference field="4294967294" count="7">
            <x v="0"/>
            <x v="1"/>
            <x v="2"/>
            <x v="3"/>
            <x v="4"/>
            <x v="5"/>
            <x v="6"/>
          </reference>
        </references>
      </pivotArea>
    </format>
    <format dxfId="106">
      <pivotArea type="all" dataOnly="0" outline="0" fieldPosition="0"/>
    </format>
    <format dxfId="105">
      <pivotArea outline="0" collapsedLevelsAreSubtotals="1" fieldPosition="0"/>
    </format>
    <format dxfId="104">
      <pivotArea field="4" type="button" dataOnly="0" labelOnly="1" outline="0" axis="axisRow" fieldPosition="0"/>
    </format>
    <format dxfId="103">
      <pivotArea dataOnly="0" labelOnly="1" fieldPosition="0">
        <references count="1">
          <reference field="4" count="0"/>
        </references>
      </pivotArea>
    </format>
    <format dxfId="102">
      <pivotArea dataOnly="0" labelOnly="1" grandRow="1" outline="0" fieldPosition="0"/>
    </format>
    <format dxfId="101">
      <pivotArea dataOnly="0" labelOnly="1" outline="0" fieldPosition="0">
        <references count="1">
          <reference field="4294967294" count="7">
            <x v="0"/>
            <x v="1"/>
            <x v="2"/>
            <x v="3"/>
            <x v="4"/>
            <x v="5"/>
            <x v="6"/>
          </reference>
        </references>
      </pivotArea>
    </format>
    <format dxfId="100">
      <pivotArea outline="0" collapsedLevelsAreSubtotals="1" fieldPosition="0">
        <references count="1">
          <reference field="4294967294" count="1" selected="0">
            <x v="8"/>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48" applyNumberFormats="0" applyBorderFormats="0" applyFontFormats="0" applyPatternFormats="0" applyAlignmentFormats="0" applyWidthHeightFormats="1" dataCaption="Values" grandTotalCaption="Total" missingCaption="0" updatedVersion="5" minRefreshableVersion="3" itemPrintTitles="1" createdVersion="5" indent="0" outline="1" outlineData="1" multipleFieldFilters="0">
  <location ref="B101:K122" firstHeaderRow="0" firstDataRow="1" firstDataCol="1"/>
  <pivotFields count="15">
    <pivotField numFmtId="14" showAll="0" defaultSubtotal="0"/>
    <pivotField showAll="0"/>
    <pivotField axis="axisRow" showAll="0">
      <items count="21">
        <item x="10"/>
        <item x="17"/>
        <item x="0"/>
        <item x="4"/>
        <item x="15"/>
        <item x="7"/>
        <item x="1"/>
        <item x="13"/>
        <item x="14"/>
        <item x="5"/>
        <item x="19"/>
        <item x="8"/>
        <item x="6"/>
        <item x="3"/>
        <item x="16"/>
        <item x="9"/>
        <item x="18"/>
        <item x="2"/>
        <item x="11"/>
        <item x="12"/>
        <item t="default"/>
      </items>
    </pivotField>
    <pivotField showAll="0"/>
    <pivotField showAll="0">
      <items count="5">
        <item x="1"/>
        <item x="3"/>
        <item x="0"/>
        <item x="2"/>
        <item t="default"/>
      </items>
    </pivotField>
    <pivotField dataField="1" numFmtId="3" showAll="0"/>
    <pivotField showAll="0" defaultSubtotal="0"/>
    <pivotField dataField="1" numFmtId="3" showAll="0"/>
    <pivotField dataField="1" numFmtId="3" showAll="0"/>
    <pivotField dataField="1" numFmtId="3" showAll="0" defaultSubtotal="0"/>
    <pivotField dataField="1" numFmtId="3"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9">
    <i>
      <x/>
    </i>
    <i i="1">
      <x v="1"/>
    </i>
    <i i="2">
      <x v="2"/>
    </i>
    <i i="3">
      <x v="3"/>
    </i>
    <i i="4">
      <x v="4"/>
    </i>
    <i i="5">
      <x v="5"/>
    </i>
    <i i="6">
      <x v="6"/>
    </i>
    <i i="7">
      <x v="7"/>
    </i>
    <i i="8">
      <x v="8"/>
    </i>
  </colItems>
  <dataFields count="9">
    <dataField name="Sum of population" fld="10" baseField="0" baseItem="0"/>
    <dataField name="Sum of screened_last5years" fld="8" baseField="0" baseItem="0"/>
    <dataField name="Sum of screened_last5years_coverage" fld="12" baseField="0" baseItem="0" numFmtId="171"/>
    <dataField name="Sum of screened_last3years" fld="7" baseField="0" baseItem="0"/>
    <dataField name="Sum of screened_last3years_coverage" fld="11" baseField="0" baseItem="0" numFmtId="171"/>
    <dataField name="Sum of screened_first" fld="5" baseField="0" baseItem="0"/>
    <dataField name="Sum of screened_first_coverage" fld="13" baseField="0" baseItem="0" numFmtId="171"/>
    <dataField name="Sum of withdrawn" fld="9" baseField="0" baseItem="0"/>
    <dataField name="Sum of withdrawn_coverage" fld="14" baseField="0" baseItem="0" numFmtId="10"/>
  </dataFields>
  <formats count="20">
    <format dxfId="99">
      <pivotArea type="all" dataOnly="0" outline="0" fieldPosition="0"/>
    </format>
    <format dxfId="98">
      <pivotArea outline="0" collapsedLevelsAreSubtotals="1" fieldPosition="0"/>
    </format>
    <format dxfId="97">
      <pivotArea outline="0" collapsedLevelsAreSubtotals="1" fieldPosition="0"/>
    </format>
    <format dxfId="96">
      <pivotArea outline="0" collapsedLevelsAreSubtotals="1" fieldPosition="0">
        <references count="1">
          <reference field="4294967294" count="3" selected="0">
            <x v="2"/>
            <x v="4"/>
            <x v="6"/>
          </reference>
        </references>
      </pivotArea>
    </format>
    <format dxfId="95">
      <pivotArea type="all" dataOnly="0" outline="0" fieldPosition="0"/>
    </format>
    <format dxfId="94">
      <pivotArea outline="0" collapsedLevelsAreSubtotals="1" fieldPosition="0"/>
    </format>
    <format dxfId="93">
      <pivotArea field="4" type="button" dataOnly="0" labelOnly="1" outline="0"/>
    </format>
    <format dxfId="92">
      <pivotArea dataOnly="0" labelOnly="1" grandRow="1" outline="0" fieldPosition="0"/>
    </format>
    <format dxfId="91">
      <pivotArea dataOnly="0" labelOnly="1" outline="0" fieldPosition="0">
        <references count="1">
          <reference field="4294967294" count="7">
            <x v="0"/>
            <x v="1"/>
            <x v="2"/>
            <x v="3"/>
            <x v="4"/>
            <x v="5"/>
            <x v="6"/>
          </reference>
        </references>
      </pivotArea>
    </format>
    <format dxfId="90">
      <pivotArea type="all" dataOnly="0" outline="0" fieldPosition="0"/>
    </format>
    <format dxfId="89">
      <pivotArea outline="0" collapsedLevelsAreSubtotals="1" fieldPosition="0"/>
    </format>
    <format dxfId="88">
      <pivotArea field="4" type="button" dataOnly="0" labelOnly="1" outline="0"/>
    </format>
    <format dxfId="87">
      <pivotArea dataOnly="0" labelOnly="1" grandRow="1" outline="0" fieldPosition="0"/>
    </format>
    <format dxfId="86">
      <pivotArea dataOnly="0" labelOnly="1" outline="0" fieldPosition="0">
        <references count="1">
          <reference field="4294967294" count="7">
            <x v="0"/>
            <x v="1"/>
            <x v="2"/>
            <x v="3"/>
            <x v="4"/>
            <x v="5"/>
            <x v="6"/>
          </reference>
        </references>
      </pivotArea>
    </format>
    <format dxfId="85">
      <pivotArea type="all" dataOnly="0" outline="0" fieldPosition="0"/>
    </format>
    <format dxfId="84">
      <pivotArea outline="0" collapsedLevelsAreSubtotals="1" fieldPosition="0"/>
    </format>
    <format dxfId="83">
      <pivotArea field="4" type="button" dataOnly="0" labelOnly="1" outline="0"/>
    </format>
    <format dxfId="82">
      <pivotArea dataOnly="0" labelOnly="1" grandRow="1" outline="0" fieldPosition="0"/>
    </format>
    <format dxfId="81">
      <pivotArea dataOnly="0" labelOnly="1" outline="0" fieldPosition="0">
        <references count="1">
          <reference field="4294967294" count="7">
            <x v="0"/>
            <x v="1"/>
            <x v="2"/>
            <x v="3"/>
            <x v="4"/>
            <x v="5"/>
            <x v="6"/>
          </reference>
        </references>
      </pivotArea>
    </format>
    <format dxfId="80">
      <pivotArea outline="0" collapsedLevelsAreSubtotals="1" fieldPosition="0">
        <references count="1">
          <reference field="4294967294" count="1" selected="0">
            <x v="8"/>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248" applyNumberFormats="0" applyBorderFormats="0" applyFontFormats="0" applyPatternFormats="0" applyAlignmentFormats="0" applyWidthHeightFormats="1" dataCaption="Values" grandTotalCaption="Total" missingCaption="0" updatedVersion="5" minRefreshableVersion="3" itemPrintTitles="1" createdVersion="5" indent="0" outline="1" outlineData="1" multipleFieldFilters="0">
  <location ref="B101:K111" firstHeaderRow="0" firstDataRow="1" firstDataCol="1"/>
  <pivotFields count="15">
    <pivotField numFmtId="14" showAll="0" defaultSubtotal="0"/>
    <pivotField showAll="0"/>
    <pivotField showAll="0"/>
    <pivotField axis="axisRow" showAll="0">
      <items count="10">
        <item x="0"/>
        <item x="1"/>
        <item x="2"/>
        <item x="3"/>
        <item x="4"/>
        <item x="5"/>
        <item x="6"/>
        <item x="7"/>
        <item x="8"/>
        <item t="default"/>
      </items>
    </pivotField>
    <pivotField showAll="0">
      <items count="5">
        <item x="1"/>
        <item x="3"/>
        <item x="0"/>
        <item x="2"/>
        <item t="default"/>
      </items>
    </pivotField>
    <pivotField dataField="1" numFmtId="3" showAll="0"/>
    <pivotField showAll="0" defaultSubtotal="0"/>
    <pivotField dataField="1" numFmtId="3" showAll="0"/>
    <pivotField dataField="1" numFmtId="3" showAll="0"/>
    <pivotField dataField="1" showAll="0" defaultSubtotal="0"/>
    <pivotField dataField="1" numFmtId="3"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3"/>
  </rowFields>
  <rowItems count="10">
    <i>
      <x/>
    </i>
    <i>
      <x v="1"/>
    </i>
    <i>
      <x v="2"/>
    </i>
    <i>
      <x v="3"/>
    </i>
    <i>
      <x v="4"/>
    </i>
    <i>
      <x v="5"/>
    </i>
    <i>
      <x v="6"/>
    </i>
    <i>
      <x v="7"/>
    </i>
    <i>
      <x v="8"/>
    </i>
    <i t="grand">
      <x/>
    </i>
  </rowItems>
  <colFields count="1">
    <field x="-2"/>
  </colFields>
  <colItems count="9">
    <i>
      <x/>
    </i>
    <i i="1">
      <x v="1"/>
    </i>
    <i i="2">
      <x v="2"/>
    </i>
    <i i="3">
      <x v="3"/>
    </i>
    <i i="4">
      <x v="4"/>
    </i>
    <i i="5">
      <x v="5"/>
    </i>
    <i i="6">
      <x v="6"/>
    </i>
    <i i="7">
      <x v="7"/>
    </i>
    <i i="8">
      <x v="8"/>
    </i>
  </colItems>
  <dataFields count="9">
    <dataField name="Sum of population" fld="10" baseField="0" baseItem="0"/>
    <dataField name="Sum of screened_last5years" fld="8" baseField="0" baseItem="0"/>
    <dataField name="Sum of screened_last5years_coverage" fld="12" baseField="0" baseItem="0" numFmtId="171"/>
    <dataField name="Sum of screened_last3years" fld="7" baseField="0" baseItem="0"/>
    <dataField name="Sum of screened_last3years_coverage" fld="11" baseField="0" baseItem="0" numFmtId="171"/>
    <dataField name="Sum of screened_first" fld="5" baseField="0" baseItem="0"/>
    <dataField name="Sum of screened_first_coverage" fld="13" baseField="0" baseItem="0" numFmtId="171"/>
    <dataField name="Sum of withdrawn" fld="9" baseField="0" baseItem="0"/>
    <dataField name="Sum of withdrawn_coverage" fld="14" baseField="0" baseItem="0" numFmtId="10"/>
  </dataFields>
  <formats count="20">
    <format dxfId="79">
      <pivotArea type="all" dataOnly="0" outline="0" fieldPosition="0"/>
    </format>
    <format dxfId="78">
      <pivotArea outline="0" collapsedLevelsAreSubtotals="1" fieldPosition="0"/>
    </format>
    <format dxfId="77">
      <pivotArea outline="0" collapsedLevelsAreSubtotals="1" fieldPosition="0"/>
    </format>
    <format dxfId="76">
      <pivotArea outline="0" collapsedLevelsAreSubtotals="1" fieldPosition="0">
        <references count="1">
          <reference field="4294967294" count="3" selected="0">
            <x v="2"/>
            <x v="4"/>
            <x v="6"/>
          </reference>
        </references>
      </pivotArea>
    </format>
    <format dxfId="75">
      <pivotArea type="all" dataOnly="0" outline="0" fieldPosition="0"/>
    </format>
    <format dxfId="74">
      <pivotArea outline="0" collapsedLevelsAreSubtotals="1" fieldPosition="0"/>
    </format>
    <format dxfId="73">
      <pivotArea field="4" type="button" dataOnly="0" labelOnly="1" outline="0"/>
    </format>
    <format dxfId="72">
      <pivotArea dataOnly="0" labelOnly="1" grandRow="1" outline="0" fieldPosition="0"/>
    </format>
    <format dxfId="71">
      <pivotArea dataOnly="0" labelOnly="1" outline="0" fieldPosition="0">
        <references count="1">
          <reference field="4294967294" count="7">
            <x v="0"/>
            <x v="1"/>
            <x v="2"/>
            <x v="3"/>
            <x v="4"/>
            <x v="5"/>
            <x v="6"/>
          </reference>
        </references>
      </pivotArea>
    </format>
    <format dxfId="70">
      <pivotArea type="all" dataOnly="0" outline="0" fieldPosition="0"/>
    </format>
    <format dxfId="69">
      <pivotArea outline="0" collapsedLevelsAreSubtotals="1" fieldPosition="0"/>
    </format>
    <format dxfId="68">
      <pivotArea field="4" type="button" dataOnly="0" labelOnly="1" outline="0"/>
    </format>
    <format dxfId="67">
      <pivotArea dataOnly="0" labelOnly="1" grandRow="1" outline="0" fieldPosition="0"/>
    </format>
    <format dxfId="66">
      <pivotArea dataOnly="0" labelOnly="1" outline="0" fieldPosition="0">
        <references count="1">
          <reference field="4294967294" count="7">
            <x v="0"/>
            <x v="1"/>
            <x v="2"/>
            <x v="3"/>
            <x v="4"/>
            <x v="5"/>
            <x v="6"/>
          </reference>
        </references>
      </pivotArea>
    </format>
    <format dxfId="65">
      <pivotArea type="all" dataOnly="0" outline="0" fieldPosition="0"/>
    </format>
    <format dxfId="64">
      <pivotArea outline="0" collapsedLevelsAreSubtotals="1" fieldPosition="0"/>
    </format>
    <format dxfId="63">
      <pivotArea field="4" type="button" dataOnly="0" labelOnly="1" outline="0"/>
    </format>
    <format dxfId="62">
      <pivotArea dataOnly="0" labelOnly="1" grandRow="1" outline="0" fieldPosition="0"/>
    </format>
    <format dxfId="61">
      <pivotArea dataOnly="0" labelOnly="1" outline="0" fieldPosition="0">
        <references count="1">
          <reference field="4294967294" count="7">
            <x v="0"/>
            <x v="1"/>
            <x v="2"/>
            <x v="3"/>
            <x v="4"/>
            <x v="5"/>
            <x v="6"/>
          </reference>
        </references>
      </pivotArea>
    </format>
    <format dxfId="60">
      <pivotArea outline="0" collapsedLevelsAreSubtotals="1" fieldPosition="0">
        <references count="1">
          <reference field="4294967294" count="1" selected="0">
            <x v="8"/>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248" applyNumberFormats="0" applyBorderFormats="0" applyFontFormats="0" applyPatternFormats="0" applyAlignmentFormats="0" applyWidthHeightFormats="1" dataCaption="Values" grandTotalCaption="Total" missingCaption="0" updatedVersion="5" minRefreshableVersion="3" itemPrintTitles="1" createdVersion="5" indent="0" compact="0" compactData="0" multipleFieldFilters="0">
  <location ref="B201:L286" firstHeaderRow="0" firstDataRow="1" firstDataCol="2"/>
  <pivotFields count="15">
    <pivotField compact="0" numFmtId="14" outline="0" subtotalTop="0" showAll="0"/>
    <pivotField compact="0" outline="0" subtotalTop="0" showAll="0"/>
    <pivotField axis="axisRow" compact="0" outline="0" subtotalTop="0" showAll="0">
      <items count="21">
        <item x="10"/>
        <item x="17"/>
        <item x="0"/>
        <item x="4"/>
        <item x="15"/>
        <item x="7"/>
        <item x="1"/>
        <item x="13"/>
        <item x="14"/>
        <item x="5"/>
        <item x="19"/>
        <item x="8"/>
        <item x="6"/>
        <item x="3"/>
        <item x="16"/>
        <item x="9"/>
        <item x="18"/>
        <item x="2"/>
        <item x="11"/>
        <item x="12"/>
        <item t="default"/>
      </items>
    </pivotField>
    <pivotField compact="0" outline="0" subtotalTop="0" showAll="0"/>
    <pivotField axis="axisRow" compact="0" outline="0" subtotalTop="0" showAll="0">
      <items count="5">
        <item n="Māori" x="1"/>
        <item x="3"/>
        <item x="0"/>
        <item x="2"/>
        <item t="default"/>
      </items>
    </pivotField>
    <pivotField dataField="1" compact="0" numFmtId="3" outline="0" subtotalTop="0" showAll="0"/>
    <pivotField compact="0" outline="0" showAll="0" defaultSubtotal="0"/>
    <pivotField dataField="1" compact="0" numFmtId="3" outline="0" subtotalTop="0" showAll="0"/>
    <pivotField dataField="1" compact="0" numFmtId="3" outline="0" subtotalTop="0" showAll="0"/>
    <pivotField dataField="1" compact="0" outline="0" showAll="0" defaultSubtotal="0"/>
    <pivotField dataField="1" compact="0" numFmtId="3" outline="0" subtotalTop="0" showAll="0"/>
    <pivotField dataField="1" compact="0" outline="0" subtotalTop="0" dragToRow="0" dragToCol="0" dragToPage="0" showAll="0"/>
    <pivotField dataField="1" compact="0" outline="0" subtotalTop="0" dragToRow="0" dragToCol="0" dragToPage="0" showAll="0"/>
    <pivotField dataField="1" compact="0" outline="0" subtotalTop="0" dragToRow="0" dragToCol="0" dragToPage="0" showAll="0"/>
    <pivotField dataField="1" compact="0" outline="0" dragToRow="0" dragToCol="0" dragToPage="0" showAll="0" defaultSubtotal="0"/>
  </pivotFields>
  <rowFields count="2">
    <field x="4"/>
    <field x="2"/>
  </rowFields>
  <rowItems count="85">
    <i>
      <x/>
      <x/>
    </i>
    <i r="1">
      <x v="1"/>
    </i>
    <i r="1">
      <x v="2"/>
    </i>
    <i r="1">
      <x v="3"/>
    </i>
    <i r="1">
      <x v="4"/>
    </i>
    <i r="1">
      <x v="5"/>
    </i>
    <i r="1">
      <x v="6"/>
    </i>
    <i r="1">
      <x v="7"/>
    </i>
    <i r="1">
      <x v="8"/>
    </i>
    <i r="1">
      <x v="9"/>
    </i>
    <i r="1">
      <x v="10"/>
    </i>
    <i r="1">
      <x v="11"/>
    </i>
    <i r="1">
      <x v="12"/>
    </i>
    <i r="1">
      <x v="13"/>
    </i>
    <i r="1">
      <x v="14"/>
    </i>
    <i r="1">
      <x v="15"/>
    </i>
    <i r="1">
      <x v="16"/>
    </i>
    <i r="1">
      <x v="17"/>
    </i>
    <i r="1">
      <x v="18"/>
    </i>
    <i r="1">
      <x v="19"/>
    </i>
    <i t="default">
      <x/>
    </i>
    <i>
      <x v="1"/>
      <x/>
    </i>
    <i r="1">
      <x v="1"/>
    </i>
    <i r="1">
      <x v="2"/>
    </i>
    <i r="1">
      <x v="3"/>
    </i>
    <i r="1">
      <x v="4"/>
    </i>
    <i r="1">
      <x v="5"/>
    </i>
    <i r="1">
      <x v="6"/>
    </i>
    <i r="1">
      <x v="7"/>
    </i>
    <i r="1">
      <x v="8"/>
    </i>
    <i r="1">
      <x v="9"/>
    </i>
    <i r="1">
      <x v="10"/>
    </i>
    <i r="1">
      <x v="11"/>
    </i>
    <i r="1">
      <x v="12"/>
    </i>
    <i r="1">
      <x v="13"/>
    </i>
    <i r="1">
      <x v="14"/>
    </i>
    <i r="1">
      <x v="15"/>
    </i>
    <i r="1">
      <x v="16"/>
    </i>
    <i r="1">
      <x v="17"/>
    </i>
    <i r="1">
      <x v="18"/>
    </i>
    <i r="1">
      <x v="19"/>
    </i>
    <i t="default">
      <x v="1"/>
    </i>
    <i>
      <x v="2"/>
      <x/>
    </i>
    <i r="1">
      <x v="1"/>
    </i>
    <i r="1">
      <x v="2"/>
    </i>
    <i r="1">
      <x v="3"/>
    </i>
    <i r="1">
      <x v="4"/>
    </i>
    <i r="1">
      <x v="5"/>
    </i>
    <i r="1">
      <x v="6"/>
    </i>
    <i r="1">
      <x v="7"/>
    </i>
    <i r="1">
      <x v="8"/>
    </i>
    <i r="1">
      <x v="9"/>
    </i>
    <i r="1">
      <x v="10"/>
    </i>
    <i r="1">
      <x v="11"/>
    </i>
    <i r="1">
      <x v="12"/>
    </i>
    <i r="1">
      <x v="13"/>
    </i>
    <i r="1">
      <x v="14"/>
    </i>
    <i r="1">
      <x v="15"/>
    </i>
    <i r="1">
      <x v="16"/>
    </i>
    <i r="1">
      <x v="17"/>
    </i>
    <i r="1">
      <x v="18"/>
    </i>
    <i r="1">
      <x v="19"/>
    </i>
    <i t="default">
      <x v="2"/>
    </i>
    <i>
      <x v="3"/>
      <x/>
    </i>
    <i r="1">
      <x v="1"/>
    </i>
    <i r="1">
      <x v="2"/>
    </i>
    <i r="1">
      <x v="3"/>
    </i>
    <i r="1">
      <x v="4"/>
    </i>
    <i r="1">
      <x v="5"/>
    </i>
    <i r="1">
      <x v="6"/>
    </i>
    <i r="1">
      <x v="7"/>
    </i>
    <i r="1">
      <x v="8"/>
    </i>
    <i r="1">
      <x v="9"/>
    </i>
    <i r="1">
      <x v="10"/>
    </i>
    <i r="1">
      <x v="11"/>
    </i>
    <i r="1">
      <x v="12"/>
    </i>
    <i r="1">
      <x v="13"/>
    </i>
    <i r="1">
      <x v="14"/>
    </i>
    <i r="1">
      <x v="15"/>
    </i>
    <i r="1">
      <x v="16"/>
    </i>
    <i r="1">
      <x v="17"/>
    </i>
    <i r="1">
      <x v="18"/>
    </i>
    <i r="1">
      <x v="19"/>
    </i>
    <i t="default">
      <x v="3"/>
    </i>
    <i t="grand">
      <x/>
    </i>
  </rowItems>
  <colFields count="1">
    <field x="-2"/>
  </colFields>
  <colItems count="9">
    <i>
      <x/>
    </i>
    <i i="1">
      <x v="1"/>
    </i>
    <i i="2">
      <x v="2"/>
    </i>
    <i i="3">
      <x v="3"/>
    </i>
    <i i="4">
      <x v="4"/>
    </i>
    <i i="5">
      <x v="5"/>
    </i>
    <i i="6">
      <x v="6"/>
    </i>
    <i i="7">
      <x v="7"/>
    </i>
    <i i="8">
      <x v="8"/>
    </i>
  </colItems>
  <dataFields count="9">
    <dataField name="Sum of population" fld="10" baseField="0" baseItem="0"/>
    <dataField name="Sum of screened_last5years" fld="8" baseField="0" baseItem="0"/>
    <dataField name="Sum of screened_last5years_coverage" fld="12" baseField="0" baseItem="0" numFmtId="171"/>
    <dataField name="Sum of screened_last3years" fld="7" baseField="0" baseItem="0"/>
    <dataField name="Sum of screened_last3years_coverage" fld="11" baseField="0" baseItem="0" numFmtId="171"/>
    <dataField name="Sum of screened_first" fld="5" baseField="0" baseItem="0"/>
    <dataField name="Sum of screened_first_coverage" fld="13" baseField="0" baseItem="0" numFmtId="171"/>
    <dataField name="Sum of withdrawn" fld="9" baseField="0" baseItem="0"/>
    <dataField name="Sum of withdrawn_coverage" fld="14" baseField="0" baseItem="0" numFmtId="10"/>
  </dataFields>
  <formats count="20">
    <format dxfId="59">
      <pivotArea type="all" dataOnly="0" outline="0" fieldPosition="0"/>
    </format>
    <format dxfId="58">
      <pivotArea outline="0" collapsedLevelsAreSubtotals="1" fieldPosition="0"/>
    </format>
    <format dxfId="57">
      <pivotArea outline="0" collapsedLevelsAreSubtotals="1" fieldPosition="0"/>
    </format>
    <format dxfId="56">
      <pivotArea outline="0" collapsedLevelsAreSubtotals="1" fieldPosition="0">
        <references count="1">
          <reference field="4294967294" count="3" selected="0">
            <x v="2"/>
            <x v="4"/>
            <x v="6"/>
          </reference>
        </references>
      </pivotArea>
    </format>
    <format dxfId="55">
      <pivotArea type="all" dataOnly="0" outline="0" fieldPosition="0"/>
    </format>
    <format dxfId="54">
      <pivotArea outline="0" collapsedLevelsAreSubtotals="1" fieldPosition="0"/>
    </format>
    <format dxfId="53">
      <pivotArea field="4" type="button" dataOnly="0" labelOnly="1" outline="0" axis="axisRow" fieldPosition="0"/>
    </format>
    <format dxfId="52">
      <pivotArea dataOnly="0" labelOnly="1" grandRow="1" outline="0" fieldPosition="0"/>
    </format>
    <format dxfId="51">
      <pivotArea dataOnly="0" labelOnly="1" outline="0" fieldPosition="0">
        <references count="1">
          <reference field="4294967294" count="7">
            <x v="0"/>
            <x v="1"/>
            <x v="2"/>
            <x v="3"/>
            <x v="4"/>
            <x v="5"/>
            <x v="6"/>
          </reference>
        </references>
      </pivotArea>
    </format>
    <format dxfId="50">
      <pivotArea type="all" dataOnly="0" outline="0" fieldPosition="0"/>
    </format>
    <format dxfId="49">
      <pivotArea outline="0" collapsedLevelsAreSubtotals="1" fieldPosition="0"/>
    </format>
    <format dxfId="48">
      <pivotArea field="4" type="button" dataOnly="0" labelOnly="1" outline="0" axis="axisRow" fieldPosition="0"/>
    </format>
    <format dxfId="47">
      <pivotArea dataOnly="0" labelOnly="1" grandRow="1" outline="0" fieldPosition="0"/>
    </format>
    <format dxfId="46">
      <pivotArea dataOnly="0" labelOnly="1" outline="0" fieldPosition="0">
        <references count="1">
          <reference field="4294967294" count="7">
            <x v="0"/>
            <x v="1"/>
            <x v="2"/>
            <x v="3"/>
            <x v="4"/>
            <x v="5"/>
            <x v="6"/>
          </reference>
        </references>
      </pivotArea>
    </format>
    <format dxfId="45">
      <pivotArea type="all" dataOnly="0" outline="0" fieldPosition="0"/>
    </format>
    <format dxfId="44">
      <pivotArea outline="0" collapsedLevelsAreSubtotals="1" fieldPosition="0"/>
    </format>
    <format dxfId="43">
      <pivotArea field="4" type="button" dataOnly="0" labelOnly="1" outline="0" axis="axisRow" fieldPosition="0"/>
    </format>
    <format dxfId="42">
      <pivotArea dataOnly="0" labelOnly="1" grandRow="1" outline="0" fieldPosition="0"/>
    </format>
    <format dxfId="41">
      <pivotArea dataOnly="0" labelOnly="1" outline="0" fieldPosition="0">
        <references count="1">
          <reference field="4294967294" count="7">
            <x v="0"/>
            <x v="1"/>
            <x v="2"/>
            <x v="3"/>
            <x v="4"/>
            <x v="5"/>
            <x v="6"/>
          </reference>
        </references>
      </pivotArea>
    </format>
    <format dxfId="40">
      <pivotArea outline="0" collapsedLevelsAreSubtotals="1" fieldPosition="0">
        <references count="1">
          <reference field="4294967294" count="1" selected="0">
            <x v="8"/>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248" applyNumberFormats="0" applyBorderFormats="0" applyFontFormats="0" applyPatternFormats="0" applyAlignmentFormats="0" applyWidthHeightFormats="1" dataCaption="Values" grandTotalCaption="Total" missingCaption="0" updatedVersion="5" minRefreshableVersion="3" itemPrintTitles="1" createdVersion="5" indent="0" compact="0" compactData="0" multipleFieldFilters="0">
  <location ref="B101:L142" firstHeaderRow="0" firstDataRow="1" firstDataCol="2"/>
  <pivotFields count="15">
    <pivotField compact="0" numFmtId="14" outline="0" subtotalTop="0" showAll="0"/>
    <pivotField compact="0" outline="0" subtotalTop="0" showAll="0"/>
    <pivotField compact="0" outline="0" subtotalTop="0" showAll="0"/>
    <pivotField axis="axisRow" compact="0" outline="0" subtotalTop="0" showAll="0">
      <items count="10">
        <item x="0"/>
        <item x="1"/>
        <item x="2"/>
        <item x="3"/>
        <item x="4"/>
        <item x="5"/>
        <item x="6"/>
        <item x="7"/>
        <item x="8"/>
        <item t="default"/>
      </items>
    </pivotField>
    <pivotField axis="axisRow" compact="0" outline="0" subtotalTop="0" showAll="0">
      <items count="5">
        <item n="Māori" x="1"/>
        <item x="3"/>
        <item x="0"/>
        <item x="2"/>
        <item t="default"/>
      </items>
    </pivotField>
    <pivotField dataField="1" compact="0" numFmtId="3" outline="0" subtotalTop="0" showAll="0"/>
    <pivotField compact="0" outline="0" showAll="0" defaultSubtotal="0"/>
    <pivotField dataField="1" compact="0" numFmtId="3" outline="0" subtotalTop="0" showAll="0"/>
    <pivotField dataField="1" compact="0" numFmtId="3" outline="0" subtotalTop="0" showAll="0"/>
    <pivotField dataField="1" compact="0" outline="0" showAll="0" defaultSubtotal="0"/>
    <pivotField dataField="1" compact="0" numFmtId="3" outline="0" subtotalTop="0" showAll="0"/>
    <pivotField dataField="1" compact="0" outline="0" subtotalTop="0" dragToRow="0" dragToCol="0" dragToPage="0" showAll="0"/>
    <pivotField dataField="1" compact="0" outline="0" subtotalTop="0" dragToRow="0" dragToCol="0" dragToPage="0" showAll="0"/>
    <pivotField dataField="1" compact="0" outline="0" subtotalTop="0" dragToRow="0" dragToCol="0" dragToPage="0" showAll="0"/>
    <pivotField dataField="1" compact="0" outline="0" dragToRow="0" dragToCol="0" dragToPage="0" showAll="0" defaultSubtotal="0"/>
  </pivotFields>
  <rowFields count="2">
    <field x="4"/>
    <field x="3"/>
  </rowFields>
  <rowItems count="41">
    <i>
      <x/>
      <x/>
    </i>
    <i r="1">
      <x v="1"/>
    </i>
    <i r="1">
      <x v="2"/>
    </i>
    <i r="1">
      <x v="3"/>
    </i>
    <i r="1">
      <x v="4"/>
    </i>
    <i r="1">
      <x v="5"/>
    </i>
    <i r="1">
      <x v="6"/>
    </i>
    <i r="1">
      <x v="7"/>
    </i>
    <i r="1">
      <x v="8"/>
    </i>
    <i t="default">
      <x/>
    </i>
    <i>
      <x v="1"/>
      <x/>
    </i>
    <i r="1">
      <x v="1"/>
    </i>
    <i r="1">
      <x v="2"/>
    </i>
    <i r="1">
      <x v="3"/>
    </i>
    <i r="1">
      <x v="4"/>
    </i>
    <i r="1">
      <x v="5"/>
    </i>
    <i r="1">
      <x v="6"/>
    </i>
    <i r="1">
      <x v="7"/>
    </i>
    <i r="1">
      <x v="8"/>
    </i>
    <i t="default">
      <x v="1"/>
    </i>
    <i>
      <x v="2"/>
      <x/>
    </i>
    <i r="1">
      <x v="1"/>
    </i>
    <i r="1">
      <x v="2"/>
    </i>
    <i r="1">
      <x v="3"/>
    </i>
    <i r="1">
      <x v="4"/>
    </i>
    <i r="1">
      <x v="5"/>
    </i>
    <i r="1">
      <x v="6"/>
    </i>
    <i r="1">
      <x v="7"/>
    </i>
    <i r="1">
      <x v="8"/>
    </i>
    <i t="default">
      <x v="2"/>
    </i>
    <i>
      <x v="3"/>
      <x/>
    </i>
    <i r="1">
      <x v="1"/>
    </i>
    <i r="1">
      <x v="2"/>
    </i>
    <i r="1">
      <x v="3"/>
    </i>
    <i r="1">
      <x v="4"/>
    </i>
    <i r="1">
      <x v="5"/>
    </i>
    <i r="1">
      <x v="6"/>
    </i>
    <i r="1">
      <x v="7"/>
    </i>
    <i r="1">
      <x v="8"/>
    </i>
    <i t="default">
      <x v="3"/>
    </i>
    <i t="grand">
      <x/>
    </i>
  </rowItems>
  <colFields count="1">
    <field x="-2"/>
  </colFields>
  <colItems count="9">
    <i>
      <x/>
    </i>
    <i i="1">
      <x v="1"/>
    </i>
    <i i="2">
      <x v="2"/>
    </i>
    <i i="3">
      <x v="3"/>
    </i>
    <i i="4">
      <x v="4"/>
    </i>
    <i i="5">
      <x v="5"/>
    </i>
    <i i="6">
      <x v="6"/>
    </i>
    <i i="7">
      <x v="7"/>
    </i>
    <i i="8">
      <x v="8"/>
    </i>
  </colItems>
  <dataFields count="9">
    <dataField name="Sum of population" fld="10" baseField="0" baseItem="0"/>
    <dataField name="Sum of screened_last5years" fld="8" baseField="0" baseItem="0"/>
    <dataField name="Sum of screened_last5years_coverage" fld="12" baseField="0" baseItem="0" numFmtId="171"/>
    <dataField name="Sum of screened_last3years" fld="7" baseField="0" baseItem="0"/>
    <dataField name="Sum of screened_last3years_coverage" fld="11" baseField="0" baseItem="0" numFmtId="171"/>
    <dataField name="Sum of screened_first" fld="5" baseField="0" baseItem="0"/>
    <dataField name="Sum of screened_first_coverage" fld="13" baseField="0" baseItem="0" numFmtId="171"/>
    <dataField name="Sum of withdrawn" fld="9" baseField="0" baseItem="0"/>
    <dataField name="Sum of withdrawn_coverage" fld="14" baseField="0" baseItem="0" numFmtId="10"/>
  </dataFields>
  <formats count="20">
    <format dxfId="39">
      <pivotArea type="all" dataOnly="0" outline="0" fieldPosition="0"/>
    </format>
    <format dxfId="38">
      <pivotArea outline="0" collapsedLevelsAreSubtotals="1" fieldPosition="0"/>
    </format>
    <format dxfId="37">
      <pivotArea outline="0" collapsedLevelsAreSubtotals="1" fieldPosition="0"/>
    </format>
    <format dxfId="36">
      <pivotArea outline="0" collapsedLevelsAreSubtotals="1" fieldPosition="0">
        <references count="1">
          <reference field="4294967294" count="3" selected="0">
            <x v="2"/>
            <x v="4"/>
            <x v="6"/>
          </reference>
        </references>
      </pivotArea>
    </format>
    <format dxfId="35">
      <pivotArea type="all" dataOnly="0" outline="0" fieldPosition="0"/>
    </format>
    <format dxfId="34">
      <pivotArea outline="0" collapsedLevelsAreSubtotals="1" fieldPosition="0"/>
    </format>
    <format dxfId="33">
      <pivotArea field="4" type="button" dataOnly="0" labelOnly="1" outline="0" axis="axisRow" fieldPosition="0"/>
    </format>
    <format dxfId="32">
      <pivotArea dataOnly="0" labelOnly="1" grandRow="1" outline="0" fieldPosition="0"/>
    </format>
    <format dxfId="31">
      <pivotArea dataOnly="0" labelOnly="1" outline="0" fieldPosition="0">
        <references count="1">
          <reference field="4294967294" count="7">
            <x v="0"/>
            <x v="1"/>
            <x v="2"/>
            <x v="3"/>
            <x v="4"/>
            <x v="5"/>
            <x v="6"/>
          </reference>
        </references>
      </pivotArea>
    </format>
    <format dxfId="30">
      <pivotArea type="all" dataOnly="0" outline="0" fieldPosition="0"/>
    </format>
    <format dxfId="29">
      <pivotArea outline="0" collapsedLevelsAreSubtotals="1" fieldPosition="0"/>
    </format>
    <format dxfId="28">
      <pivotArea field="4" type="button" dataOnly="0" labelOnly="1" outline="0" axis="axisRow" fieldPosition="0"/>
    </format>
    <format dxfId="27">
      <pivotArea dataOnly="0" labelOnly="1" grandRow="1" outline="0" fieldPosition="0"/>
    </format>
    <format dxfId="26">
      <pivotArea dataOnly="0" labelOnly="1" outline="0" fieldPosition="0">
        <references count="1">
          <reference field="4294967294" count="7">
            <x v="0"/>
            <x v="1"/>
            <x v="2"/>
            <x v="3"/>
            <x v="4"/>
            <x v="5"/>
            <x v="6"/>
          </reference>
        </references>
      </pivotArea>
    </format>
    <format dxfId="25">
      <pivotArea type="all" dataOnly="0" outline="0" fieldPosition="0"/>
    </format>
    <format dxfId="24">
      <pivotArea outline="0" collapsedLevelsAreSubtotals="1" fieldPosition="0"/>
    </format>
    <format dxfId="23">
      <pivotArea field="4" type="button" dataOnly="0" labelOnly="1" outline="0" axis="axisRow" fieldPosition="0"/>
    </format>
    <format dxfId="22">
      <pivotArea dataOnly="0" labelOnly="1" grandRow="1" outline="0" fieldPosition="0"/>
    </format>
    <format dxfId="21">
      <pivotArea dataOnly="0" labelOnly="1" outline="0" fieldPosition="0">
        <references count="1">
          <reference field="4294967294" count="7">
            <x v="0"/>
            <x v="1"/>
            <x v="2"/>
            <x v="3"/>
            <x v="4"/>
            <x v="5"/>
            <x v="6"/>
          </reference>
        </references>
      </pivotArea>
    </format>
    <format dxfId="20">
      <pivotArea outline="0" collapsedLevelsAreSubtotals="1" fieldPosition="0">
        <references count="1">
          <reference field="4294967294" count="1" selected="0">
            <x v="8"/>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248" applyNumberFormats="0" applyBorderFormats="0" applyFontFormats="0" applyPatternFormats="0" applyAlignmentFormats="0" applyWidthHeightFormats="1" dataCaption="Values" grandTotalCaption="Total" missingCaption="0" updatedVersion="5" minRefreshableVersion="3" itemPrintTitles="1" createdVersion="5" indent="0" compact="0" compactData="0" multipleFieldFilters="0">
  <location ref="B301:L502" firstHeaderRow="0" firstDataRow="1" firstDataCol="2"/>
  <pivotFields count="15">
    <pivotField compact="0" numFmtId="14" outline="0" subtotalTop="0" showAll="0"/>
    <pivotField compact="0" outline="0" subtotalTop="0" showAll="0"/>
    <pivotField axis="axisRow" compact="0" outline="0" subtotalTop="0" showAll="0">
      <items count="21">
        <item x="10"/>
        <item x="17"/>
        <item x="0"/>
        <item x="4"/>
        <item x="15"/>
        <item x="7"/>
        <item x="1"/>
        <item x="13"/>
        <item x="14"/>
        <item x="5"/>
        <item x="19"/>
        <item x="8"/>
        <item x="6"/>
        <item x="3"/>
        <item x="16"/>
        <item x="9"/>
        <item x="18"/>
        <item x="2"/>
        <item x="11"/>
        <item x="12"/>
        <item t="default"/>
      </items>
    </pivotField>
    <pivotField axis="axisRow" compact="0" outline="0" subtotalTop="0" showAll="0">
      <items count="10">
        <item x="0"/>
        <item x="1"/>
        <item x="2"/>
        <item x="3"/>
        <item x="4"/>
        <item x="5"/>
        <item x="6"/>
        <item x="7"/>
        <item x="8"/>
        <item t="default"/>
      </items>
    </pivotField>
    <pivotField compact="0" outline="0" subtotalTop="0" showAll="0">
      <items count="5">
        <item x="1"/>
        <item x="3"/>
        <item x="0"/>
        <item x="2"/>
        <item t="default"/>
      </items>
    </pivotField>
    <pivotField dataField="1" compact="0" numFmtId="3" outline="0" subtotalTop="0" showAll="0"/>
    <pivotField compact="0" outline="0" showAll="0" defaultSubtotal="0"/>
    <pivotField dataField="1" compact="0" numFmtId="3" outline="0" subtotalTop="0" showAll="0"/>
    <pivotField dataField="1" compact="0" numFmtId="3" outline="0" subtotalTop="0" showAll="0"/>
    <pivotField dataField="1" compact="0" outline="0" showAll="0" defaultSubtotal="0"/>
    <pivotField dataField="1" compact="0" numFmtId="3" outline="0" subtotalTop="0" showAll="0"/>
    <pivotField dataField="1" compact="0" outline="0" subtotalTop="0" dragToRow="0" dragToCol="0" dragToPage="0" showAll="0"/>
    <pivotField dataField="1" compact="0" outline="0" subtotalTop="0" dragToRow="0" dragToCol="0" dragToPage="0" showAll="0"/>
    <pivotField dataField="1" compact="0" outline="0" subtotalTop="0" dragToRow="0" dragToCol="0" dragToPage="0" showAll="0"/>
    <pivotField dataField="1" compact="0" outline="0" dragToRow="0" dragToCol="0" dragToPage="0" showAll="0" defaultSubtotal="0"/>
  </pivotFields>
  <rowFields count="2">
    <field x="2"/>
    <field x="3"/>
  </rowFields>
  <rowItems count="201">
    <i>
      <x/>
      <x/>
    </i>
    <i r="1">
      <x v="1"/>
    </i>
    <i r="1">
      <x v="2"/>
    </i>
    <i r="1">
      <x v="3"/>
    </i>
    <i r="1">
      <x v="4"/>
    </i>
    <i r="1">
      <x v="5"/>
    </i>
    <i r="1">
      <x v="6"/>
    </i>
    <i r="1">
      <x v="7"/>
    </i>
    <i r="1">
      <x v="8"/>
    </i>
    <i t="default">
      <x/>
    </i>
    <i>
      <x v="1"/>
      <x/>
    </i>
    <i r="1">
      <x v="1"/>
    </i>
    <i r="1">
      <x v="2"/>
    </i>
    <i r="1">
      <x v="3"/>
    </i>
    <i r="1">
      <x v="4"/>
    </i>
    <i r="1">
      <x v="5"/>
    </i>
    <i r="1">
      <x v="6"/>
    </i>
    <i r="1">
      <x v="7"/>
    </i>
    <i r="1">
      <x v="8"/>
    </i>
    <i t="default">
      <x v="1"/>
    </i>
    <i>
      <x v="2"/>
      <x/>
    </i>
    <i r="1">
      <x v="1"/>
    </i>
    <i r="1">
      <x v="2"/>
    </i>
    <i r="1">
      <x v="3"/>
    </i>
    <i r="1">
      <x v="4"/>
    </i>
    <i r="1">
      <x v="5"/>
    </i>
    <i r="1">
      <x v="6"/>
    </i>
    <i r="1">
      <x v="7"/>
    </i>
    <i r="1">
      <x v="8"/>
    </i>
    <i t="default">
      <x v="2"/>
    </i>
    <i>
      <x v="3"/>
      <x/>
    </i>
    <i r="1">
      <x v="1"/>
    </i>
    <i r="1">
      <x v="2"/>
    </i>
    <i r="1">
      <x v="3"/>
    </i>
    <i r="1">
      <x v="4"/>
    </i>
    <i r="1">
      <x v="5"/>
    </i>
    <i r="1">
      <x v="6"/>
    </i>
    <i r="1">
      <x v="7"/>
    </i>
    <i r="1">
      <x v="8"/>
    </i>
    <i t="default">
      <x v="3"/>
    </i>
    <i>
      <x v="4"/>
      <x/>
    </i>
    <i r="1">
      <x v="1"/>
    </i>
    <i r="1">
      <x v="2"/>
    </i>
    <i r="1">
      <x v="3"/>
    </i>
    <i r="1">
      <x v="4"/>
    </i>
    <i r="1">
      <x v="5"/>
    </i>
    <i r="1">
      <x v="6"/>
    </i>
    <i r="1">
      <x v="7"/>
    </i>
    <i r="1">
      <x v="8"/>
    </i>
    <i t="default">
      <x v="4"/>
    </i>
    <i>
      <x v="5"/>
      <x/>
    </i>
    <i r="1">
      <x v="1"/>
    </i>
    <i r="1">
      <x v="2"/>
    </i>
    <i r="1">
      <x v="3"/>
    </i>
    <i r="1">
      <x v="4"/>
    </i>
    <i r="1">
      <x v="5"/>
    </i>
    <i r="1">
      <x v="6"/>
    </i>
    <i r="1">
      <x v="7"/>
    </i>
    <i r="1">
      <x v="8"/>
    </i>
    <i t="default">
      <x v="5"/>
    </i>
    <i>
      <x v="6"/>
      <x/>
    </i>
    <i r="1">
      <x v="1"/>
    </i>
    <i r="1">
      <x v="2"/>
    </i>
    <i r="1">
      <x v="3"/>
    </i>
    <i r="1">
      <x v="4"/>
    </i>
    <i r="1">
      <x v="5"/>
    </i>
    <i r="1">
      <x v="6"/>
    </i>
    <i r="1">
      <x v="7"/>
    </i>
    <i r="1">
      <x v="8"/>
    </i>
    <i t="default">
      <x v="6"/>
    </i>
    <i>
      <x v="7"/>
      <x/>
    </i>
    <i r="1">
      <x v="1"/>
    </i>
    <i r="1">
      <x v="2"/>
    </i>
    <i r="1">
      <x v="3"/>
    </i>
    <i r="1">
      <x v="4"/>
    </i>
    <i r="1">
      <x v="5"/>
    </i>
    <i r="1">
      <x v="6"/>
    </i>
    <i r="1">
      <x v="7"/>
    </i>
    <i r="1">
      <x v="8"/>
    </i>
    <i t="default">
      <x v="7"/>
    </i>
    <i>
      <x v="8"/>
      <x/>
    </i>
    <i r="1">
      <x v="1"/>
    </i>
    <i r="1">
      <x v="2"/>
    </i>
    <i r="1">
      <x v="3"/>
    </i>
    <i r="1">
      <x v="4"/>
    </i>
    <i r="1">
      <x v="5"/>
    </i>
    <i r="1">
      <x v="6"/>
    </i>
    <i r="1">
      <x v="7"/>
    </i>
    <i r="1">
      <x v="8"/>
    </i>
    <i t="default">
      <x v="8"/>
    </i>
    <i>
      <x v="9"/>
      <x/>
    </i>
    <i r="1">
      <x v="1"/>
    </i>
    <i r="1">
      <x v="2"/>
    </i>
    <i r="1">
      <x v="3"/>
    </i>
    <i r="1">
      <x v="4"/>
    </i>
    <i r="1">
      <x v="5"/>
    </i>
    <i r="1">
      <x v="6"/>
    </i>
    <i r="1">
      <x v="7"/>
    </i>
    <i r="1">
      <x v="8"/>
    </i>
    <i t="default">
      <x v="9"/>
    </i>
    <i>
      <x v="10"/>
      <x/>
    </i>
    <i r="1">
      <x v="1"/>
    </i>
    <i r="1">
      <x v="2"/>
    </i>
    <i r="1">
      <x v="3"/>
    </i>
    <i r="1">
      <x v="4"/>
    </i>
    <i r="1">
      <x v="5"/>
    </i>
    <i r="1">
      <x v="6"/>
    </i>
    <i r="1">
      <x v="7"/>
    </i>
    <i r="1">
      <x v="8"/>
    </i>
    <i t="default">
      <x v="10"/>
    </i>
    <i>
      <x v="11"/>
      <x/>
    </i>
    <i r="1">
      <x v="1"/>
    </i>
    <i r="1">
      <x v="2"/>
    </i>
    <i r="1">
      <x v="3"/>
    </i>
    <i r="1">
      <x v="4"/>
    </i>
    <i r="1">
      <x v="5"/>
    </i>
    <i r="1">
      <x v="6"/>
    </i>
    <i r="1">
      <x v="7"/>
    </i>
    <i r="1">
      <x v="8"/>
    </i>
    <i t="default">
      <x v="11"/>
    </i>
    <i>
      <x v="12"/>
      <x/>
    </i>
    <i r="1">
      <x v="1"/>
    </i>
    <i r="1">
      <x v="2"/>
    </i>
    <i r="1">
      <x v="3"/>
    </i>
    <i r="1">
      <x v="4"/>
    </i>
    <i r="1">
      <x v="5"/>
    </i>
    <i r="1">
      <x v="6"/>
    </i>
    <i r="1">
      <x v="7"/>
    </i>
    <i r="1">
      <x v="8"/>
    </i>
    <i t="default">
      <x v="12"/>
    </i>
    <i>
      <x v="13"/>
      <x/>
    </i>
    <i r="1">
      <x v="1"/>
    </i>
    <i r="1">
      <x v="2"/>
    </i>
    <i r="1">
      <x v="3"/>
    </i>
    <i r="1">
      <x v="4"/>
    </i>
    <i r="1">
      <x v="5"/>
    </i>
    <i r="1">
      <x v="6"/>
    </i>
    <i r="1">
      <x v="7"/>
    </i>
    <i r="1">
      <x v="8"/>
    </i>
    <i t="default">
      <x v="13"/>
    </i>
    <i>
      <x v="14"/>
      <x/>
    </i>
    <i r="1">
      <x v="1"/>
    </i>
    <i r="1">
      <x v="2"/>
    </i>
    <i r="1">
      <x v="3"/>
    </i>
    <i r="1">
      <x v="4"/>
    </i>
    <i r="1">
      <x v="5"/>
    </i>
    <i r="1">
      <x v="6"/>
    </i>
    <i r="1">
      <x v="7"/>
    </i>
    <i r="1">
      <x v="8"/>
    </i>
    <i t="default">
      <x v="14"/>
    </i>
    <i>
      <x v="15"/>
      <x/>
    </i>
    <i r="1">
      <x v="1"/>
    </i>
    <i r="1">
      <x v="2"/>
    </i>
    <i r="1">
      <x v="3"/>
    </i>
    <i r="1">
      <x v="4"/>
    </i>
    <i r="1">
      <x v="5"/>
    </i>
    <i r="1">
      <x v="6"/>
    </i>
    <i r="1">
      <x v="7"/>
    </i>
    <i r="1">
      <x v="8"/>
    </i>
    <i t="default">
      <x v="15"/>
    </i>
    <i>
      <x v="16"/>
      <x/>
    </i>
    <i r="1">
      <x v="1"/>
    </i>
    <i r="1">
      <x v="2"/>
    </i>
    <i r="1">
      <x v="3"/>
    </i>
    <i r="1">
      <x v="4"/>
    </i>
    <i r="1">
      <x v="5"/>
    </i>
    <i r="1">
      <x v="6"/>
    </i>
    <i r="1">
      <x v="7"/>
    </i>
    <i r="1">
      <x v="8"/>
    </i>
    <i t="default">
      <x v="16"/>
    </i>
    <i>
      <x v="17"/>
      <x/>
    </i>
    <i r="1">
      <x v="1"/>
    </i>
    <i r="1">
      <x v="2"/>
    </i>
    <i r="1">
      <x v="3"/>
    </i>
    <i r="1">
      <x v="4"/>
    </i>
    <i r="1">
      <x v="5"/>
    </i>
    <i r="1">
      <x v="6"/>
    </i>
    <i r="1">
      <x v="7"/>
    </i>
    <i r="1">
      <x v="8"/>
    </i>
    <i t="default">
      <x v="17"/>
    </i>
    <i>
      <x v="18"/>
      <x/>
    </i>
    <i r="1">
      <x v="1"/>
    </i>
    <i r="1">
      <x v="2"/>
    </i>
    <i r="1">
      <x v="3"/>
    </i>
    <i r="1">
      <x v="4"/>
    </i>
    <i r="1">
      <x v="5"/>
    </i>
    <i r="1">
      <x v="6"/>
    </i>
    <i r="1">
      <x v="7"/>
    </i>
    <i r="1">
      <x v="8"/>
    </i>
    <i t="default">
      <x v="18"/>
    </i>
    <i>
      <x v="19"/>
      <x/>
    </i>
    <i r="1">
      <x v="1"/>
    </i>
    <i r="1">
      <x v="2"/>
    </i>
    <i r="1">
      <x v="3"/>
    </i>
    <i r="1">
      <x v="4"/>
    </i>
    <i r="1">
      <x v="5"/>
    </i>
    <i r="1">
      <x v="6"/>
    </i>
    <i r="1">
      <x v="7"/>
    </i>
    <i r="1">
      <x v="8"/>
    </i>
    <i t="default">
      <x v="19"/>
    </i>
    <i t="grand">
      <x/>
    </i>
  </rowItems>
  <colFields count="1">
    <field x="-2"/>
  </colFields>
  <colItems count="9">
    <i>
      <x/>
    </i>
    <i i="1">
      <x v="1"/>
    </i>
    <i i="2">
      <x v="2"/>
    </i>
    <i i="3">
      <x v="3"/>
    </i>
    <i i="4">
      <x v="4"/>
    </i>
    <i i="5">
      <x v="5"/>
    </i>
    <i i="6">
      <x v="6"/>
    </i>
    <i i="7">
      <x v="7"/>
    </i>
    <i i="8">
      <x v="8"/>
    </i>
  </colItems>
  <dataFields count="9">
    <dataField name="Sum of population" fld="10" baseField="0" baseItem="0"/>
    <dataField name="Sum of screened_last5years" fld="8" baseField="0" baseItem="0"/>
    <dataField name="Sum of screened_last5years_coverage" fld="12" baseField="0" baseItem="0" numFmtId="171"/>
    <dataField name="Sum of screened_last3years" fld="7" baseField="0" baseItem="0"/>
    <dataField name="Sum of screened_last3years_coverage" fld="11" baseField="0" baseItem="0" numFmtId="171"/>
    <dataField name="Sum of screened_first" fld="5" baseField="0" baseItem="0"/>
    <dataField name="Sum of screened_first_coverage" fld="13" baseField="0" baseItem="0" numFmtId="171"/>
    <dataField name="Sum of withdrawn" fld="9" baseField="0" baseItem="0" numFmtId="170"/>
    <dataField name="Sum of withdrawn_coverage" fld="14" baseField="0" baseItem="0"/>
  </dataFields>
  <formats count="20">
    <format dxfId="19">
      <pivotArea type="all" dataOnly="0" outline="0" fieldPosition="0"/>
    </format>
    <format dxfId="18">
      <pivotArea outline="0" collapsedLevelsAreSubtotals="1" fieldPosition="0"/>
    </format>
    <format dxfId="17">
      <pivotArea outline="0" collapsedLevelsAreSubtotals="1" fieldPosition="0"/>
    </format>
    <format dxfId="16">
      <pivotArea outline="0" collapsedLevelsAreSubtotals="1" fieldPosition="0">
        <references count="1">
          <reference field="4294967294" count="3" selected="0">
            <x v="2"/>
            <x v="4"/>
            <x v="6"/>
          </reference>
        </references>
      </pivotArea>
    </format>
    <format dxfId="15">
      <pivotArea type="all" dataOnly="0" outline="0" fieldPosition="0"/>
    </format>
    <format dxfId="14">
      <pivotArea outline="0" collapsedLevelsAreSubtotals="1" fieldPosition="0"/>
    </format>
    <format dxfId="13">
      <pivotArea field="4" type="button" dataOnly="0" labelOnly="1" outline="0"/>
    </format>
    <format dxfId="12">
      <pivotArea dataOnly="0" labelOnly="1" grandRow="1" outline="0" fieldPosition="0"/>
    </format>
    <format dxfId="11">
      <pivotArea dataOnly="0" labelOnly="1" outline="0" fieldPosition="0">
        <references count="1">
          <reference field="4294967294" count="7">
            <x v="0"/>
            <x v="1"/>
            <x v="2"/>
            <x v="3"/>
            <x v="4"/>
            <x v="5"/>
            <x v="6"/>
          </reference>
        </references>
      </pivotArea>
    </format>
    <format dxfId="10">
      <pivotArea type="all" dataOnly="0" outline="0" fieldPosition="0"/>
    </format>
    <format dxfId="9">
      <pivotArea outline="0" collapsedLevelsAreSubtotals="1" fieldPosition="0"/>
    </format>
    <format dxfId="8">
      <pivotArea field="4" type="button" dataOnly="0" labelOnly="1" outline="0"/>
    </format>
    <format dxfId="7">
      <pivotArea dataOnly="0" labelOnly="1" grandRow="1" outline="0" fieldPosition="0"/>
    </format>
    <format dxfId="6">
      <pivotArea dataOnly="0" labelOnly="1" outline="0" fieldPosition="0">
        <references count="1">
          <reference field="4294967294" count="7">
            <x v="0"/>
            <x v="1"/>
            <x v="2"/>
            <x v="3"/>
            <x v="4"/>
            <x v="5"/>
            <x v="6"/>
          </reference>
        </references>
      </pivotArea>
    </format>
    <format dxfId="5">
      <pivotArea type="all" dataOnly="0" outline="0" fieldPosition="0"/>
    </format>
    <format dxfId="4">
      <pivotArea outline="0" collapsedLevelsAreSubtotals="1" fieldPosition="0"/>
    </format>
    <format dxfId="3">
      <pivotArea field="4" type="button" dataOnly="0" labelOnly="1" outline="0"/>
    </format>
    <format dxfId="2">
      <pivotArea dataOnly="0" labelOnly="1" grandRow="1" outline="0" fieldPosition="0"/>
    </format>
    <format dxfId="1">
      <pivotArea dataOnly="0" labelOnly="1" outline="0" fieldPosition="0">
        <references count="1">
          <reference field="4294967294" count="7">
            <x v="0"/>
            <x v="1"/>
            <x v="2"/>
            <x v="3"/>
            <x v="4"/>
            <x v="5"/>
            <x v="6"/>
          </reference>
        </references>
      </pivotArea>
    </format>
    <format dxfId="0">
      <pivotArea outline="0" collapsedLevelsAreSubtotals="1" fieldPosition="0">
        <references count="1">
          <reference field="4294967294" count="1" selected="0">
            <x v="7"/>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data - v1.00" adjustColumnWidth="0"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1"/>
  <sheetViews>
    <sheetView showGridLines="0" showRowColHeaders="0" tabSelected="1" workbookViewId="0">
      <selection activeCell="C12" sqref="C12"/>
    </sheetView>
  </sheetViews>
  <sheetFormatPr defaultColWidth="18.5703125" defaultRowHeight="15" customHeight="1" x14ac:dyDescent="0.25"/>
  <cols>
    <col min="1" max="2" width="2.85546875" style="21" customWidth="1"/>
    <col min="3" max="3" width="64.85546875" style="21" customWidth="1"/>
    <col min="4" max="10" width="18.5703125" style="21" customWidth="1"/>
    <col min="11" max="16384" width="18.5703125" style="21"/>
  </cols>
  <sheetData>
    <row r="2" spans="2:11" ht="25.5" customHeight="1" x14ac:dyDescent="0.25">
      <c r="B2" s="49" t="str">
        <f>"National Cervical Screening Programme (NCSP) " &amp; TEXT(data!B4,"mmmm yyyy") &amp; " Monthy Report"</f>
        <v>National Cervical Screening Programme (NCSP) August 2016 Monthy Report</v>
      </c>
      <c r="C2" s="48"/>
      <c r="D2" s="48"/>
      <c r="E2" s="48"/>
      <c r="F2" s="48"/>
      <c r="G2" s="48"/>
      <c r="H2" s="48"/>
      <c r="I2" s="48"/>
    </row>
    <row r="3" spans="2:11" ht="15" customHeight="1" x14ac:dyDescent="0.25">
      <c r="B3" s="50" t="s">
        <v>103</v>
      </c>
      <c r="C3" s="27"/>
      <c r="D3" s="27"/>
      <c r="E3" s="27"/>
      <c r="F3" s="27"/>
      <c r="G3" s="27"/>
      <c r="H3" s="27"/>
      <c r="I3" s="27"/>
    </row>
    <row r="4" spans="2:11" ht="15" customHeight="1" x14ac:dyDescent="0.25">
      <c r="B4" s="50"/>
      <c r="C4" s="27"/>
      <c r="D4" s="27"/>
      <c r="E4" s="27"/>
      <c r="F4" s="27"/>
      <c r="G4" s="27"/>
      <c r="H4" s="27"/>
      <c r="I4" s="27"/>
    </row>
    <row r="5" spans="2:11" s="29" customFormat="1" ht="15" customHeight="1" x14ac:dyDescent="0.25">
      <c r="B5" s="47"/>
      <c r="C5" s="47"/>
      <c r="D5"/>
      <c r="E5"/>
      <c r="F5"/>
      <c r="G5"/>
      <c r="H5"/>
      <c r="I5"/>
      <c r="J5"/>
      <c r="K5"/>
    </row>
    <row r="6" spans="2:11" s="29" customFormat="1" ht="22.5" customHeight="1" x14ac:dyDescent="0.25">
      <c r="C6" s="54" t="s">
        <v>89</v>
      </c>
      <c r="D6"/>
      <c r="E6"/>
      <c r="F6"/>
      <c r="G6"/>
      <c r="H6"/>
      <c r="I6"/>
      <c r="J6"/>
      <c r="K6"/>
    </row>
    <row r="7" spans="2:11" s="29" customFormat="1" ht="22.5" customHeight="1" x14ac:dyDescent="0.25">
      <c r="C7" s="54" t="s">
        <v>90</v>
      </c>
      <c r="D7"/>
      <c r="E7"/>
      <c r="F7"/>
      <c r="G7"/>
      <c r="H7"/>
      <c r="I7"/>
      <c r="J7"/>
      <c r="K7"/>
    </row>
    <row r="8" spans="2:11" ht="22.5" customHeight="1" x14ac:dyDescent="0.25">
      <c r="C8" s="54" t="s">
        <v>93</v>
      </c>
      <c r="D8"/>
      <c r="E8"/>
      <c r="F8"/>
      <c r="G8"/>
      <c r="H8"/>
      <c r="I8"/>
      <c r="J8"/>
      <c r="K8"/>
    </row>
    <row r="9" spans="2:11" ht="22.5" customHeight="1" x14ac:dyDescent="0.25">
      <c r="C9" s="54" t="s">
        <v>91</v>
      </c>
      <c r="D9" s="22"/>
      <c r="E9" s="23"/>
      <c r="F9" s="22"/>
      <c r="G9" s="23"/>
      <c r="H9" s="22"/>
      <c r="I9" s="23"/>
      <c r="J9" s="22"/>
    </row>
    <row r="10" spans="2:11" ht="22.5" customHeight="1" x14ac:dyDescent="0.25">
      <c r="C10" s="54" t="s">
        <v>92</v>
      </c>
      <c r="D10" s="26"/>
      <c r="E10" s="25"/>
      <c r="F10" s="26"/>
      <c r="G10" s="25"/>
      <c r="H10" s="26"/>
      <c r="I10" s="25"/>
      <c r="J10" s="26"/>
    </row>
    <row r="11" spans="2:11" ht="22.5" customHeight="1" x14ac:dyDescent="0.25">
      <c r="C11" s="54" t="s">
        <v>94</v>
      </c>
      <c r="D11" s="4"/>
      <c r="E11" s="4"/>
      <c r="F11" s="4"/>
      <c r="G11" s="4"/>
      <c r="H11" s="4"/>
      <c r="I11" s="4"/>
      <c r="J11" s="37"/>
    </row>
    <row r="12" spans="2:11" ht="15" customHeight="1" x14ac:dyDescent="0.25">
      <c r="B12" s="47"/>
      <c r="C12" s="51"/>
      <c r="D12" s="38"/>
      <c r="E12" s="38"/>
      <c r="F12" s="38"/>
      <c r="G12" s="38"/>
      <c r="H12" s="38"/>
      <c r="I12" s="38"/>
      <c r="J12" s="39"/>
    </row>
    <row r="13" spans="2:11" ht="15" customHeight="1" x14ac:dyDescent="0.25">
      <c r="C13" s="34"/>
      <c r="D13" s="38"/>
      <c r="E13" s="38"/>
      <c r="F13" s="38"/>
      <c r="G13" s="38"/>
      <c r="H13" s="38"/>
      <c r="I13" s="38"/>
      <c r="J13" s="39"/>
    </row>
    <row r="14" spans="2:11" ht="15" customHeight="1" x14ac:dyDescent="0.25">
      <c r="C14" s="24" t="s">
        <v>47</v>
      </c>
      <c r="D14" s="38"/>
      <c r="E14" s="38"/>
      <c r="F14" s="38"/>
      <c r="G14" s="38"/>
      <c r="H14" s="38"/>
      <c r="I14" s="38"/>
      <c r="J14" s="39"/>
    </row>
    <row r="15" spans="2:11" ht="15" customHeight="1" x14ac:dyDescent="0.25">
      <c r="C15" s="34" t="str">
        <f>settings!A2</f>
        <v>Data extracted from MoH NCSP Datamart on 29 September 2016</v>
      </c>
      <c r="D15" s="34"/>
      <c r="E15" s="34"/>
      <c r="F15" s="34"/>
      <c r="G15" s="34"/>
      <c r="H15" s="34"/>
      <c r="I15" s="34"/>
      <c r="J15" s="34"/>
    </row>
    <row r="16" spans="2:11" ht="15" customHeight="1" x14ac:dyDescent="0.25">
      <c r="C16" s="35"/>
      <c r="D16" s="40"/>
      <c r="E16" s="40"/>
      <c r="F16" s="40"/>
      <c r="G16" s="40"/>
      <c r="H16" s="40"/>
      <c r="I16" s="40"/>
      <c r="J16" s="39"/>
    </row>
    <row r="17" spans="3:10" ht="15" customHeight="1" x14ac:dyDescent="0.25">
      <c r="C17" s="55"/>
      <c r="D17" s="38"/>
      <c r="E17" s="38"/>
      <c r="F17" s="38"/>
      <c r="G17" s="38"/>
      <c r="H17" s="38"/>
      <c r="I17" s="38"/>
      <c r="J17" s="39"/>
    </row>
    <row r="18" spans="3:10" ht="15" customHeight="1" x14ac:dyDescent="0.25">
      <c r="D18" s="22"/>
      <c r="E18" s="23"/>
      <c r="F18" s="22"/>
      <c r="G18" s="23"/>
      <c r="H18" s="22"/>
      <c r="I18" s="23"/>
      <c r="J18" s="22"/>
    </row>
    <row r="19" spans="3:10" ht="15" customHeight="1" x14ac:dyDescent="0.25">
      <c r="D19" s="22"/>
      <c r="E19" s="23"/>
      <c r="F19" s="22"/>
      <c r="G19" s="23"/>
      <c r="H19" s="22"/>
      <c r="I19" s="23"/>
      <c r="J19" s="22"/>
    </row>
    <row r="20" spans="3:10" ht="15" customHeight="1" x14ac:dyDescent="0.25">
      <c r="D20" s="22"/>
      <c r="E20" s="23"/>
      <c r="F20" s="22"/>
      <c r="G20" s="23"/>
      <c r="H20" s="22"/>
      <c r="I20" s="23"/>
      <c r="J20" s="22"/>
    </row>
    <row r="21" spans="3:10" ht="15" customHeight="1" x14ac:dyDescent="0.25">
      <c r="D21" s="22"/>
      <c r="E21" s="23"/>
      <c r="F21" s="22"/>
      <c r="G21" s="23"/>
      <c r="H21" s="22"/>
      <c r="I21" s="23"/>
      <c r="J21" s="22"/>
    </row>
    <row r="22" spans="3:10" ht="15" customHeight="1" x14ac:dyDescent="0.25">
      <c r="D22" s="22"/>
      <c r="E22" s="23"/>
      <c r="F22" s="22"/>
      <c r="G22" s="23"/>
      <c r="H22" s="22"/>
      <c r="I22" s="23"/>
      <c r="J22" s="22"/>
    </row>
    <row r="23" spans="3:10" ht="15" customHeight="1" x14ac:dyDescent="0.25">
      <c r="D23" s="22"/>
      <c r="E23" s="23"/>
      <c r="F23" s="22"/>
      <c r="G23" s="23"/>
      <c r="H23" s="22"/>
      <c r="I23" s="23"/>
      <c r="J23" s="22"/>
    </row>
    <row r="24" spans="3:10" ht="15" customHeight="1" x14ac:dyDescent="0.25">
      <c r="D24" s="22"/>
      <c r="E24" s="23"/>
      <c r="F24" s="22"/>
      <c r="G24" s="23"/>
      <c r="H24" s="22"/>
      <c r="I24" s="23"/>
      <c r="J24" s="22"/>
    </row>
    <row r="25" spans="3:10" ht="15" customHeight="1" x14ac:dyDescent="0.25">
      <c r="D25" s="22"/>
      <c r="E25" s="23"/>
      <c r="F25" s="22"/>
      <c r="G25" s="23"/>
      <c r="H25" s="22"/>
      <c r="I25" s="23"/>
      <c r="J25" s="22"/>
    </row>
    <row r="26" spans="3:10" ht="15" customHeight="1" x14ac:dyDescent="0.25">
      <c r="D26" s="22"/>
      <c r="E26" s="23"/>
      <c r="F26" s="22"/>
      <c r="G26" s="23"/>
      <c r="H26" s="22"/>
      <c r="I26" s="23"/>
      <c r="J26" s="22"/>
    </row>
    <row r="27" spans="3:10" ht="15" customHeight="1" x14ac:dyDescent="0.25">
      <c r="D27" s="22"/>
      <c r="E27" s="23"/>
      <c r="F27" s="22"/>
      <c r="G27" s="23"/>
      <c r="H27" s="22"/>
      <c r="I27" s="23"/>
      <c r="J27" s="22"/>
    </row>
    <row r="28" spans="3:10" ht="15" customHeight="1" x14ac:dyDescent="0.25">
      <c r="D28" s="22"/>
      <c r="E28" s="23"/>
      <c r="F28" s="22"/>
      <c r="G28" s="23"/>
      <c r="H28" s="22"/>
      <c r="I28" s="23"/>
      <c r="J28" s="22"/>
    </row>
    <row r="29" spans="3:10" ht="15" customHeight="1" x14ac:dyDescent="0.25">
      <c r="D29" s="22"/>
      <c r="E29" s="23"/>
      <c r="F29" s="22"/>
      <c r="G29" s="23"/>
      <c r="H29" s="22"/>
      <c r="I29" s="23"/>
      <c r="J29" s="22"/>
    </row>
    <row r="30" spans="3:10" ht="15" customHeight="1" x14ac:dyDescent="0.25">
      <c r="D30" s="22"/>
      <c r="E30" s="23"/>
      <c r="F30" s="22"/>
      <c r="G30" s="23"/>
      <c r="H30" s="22"/>
      <c r="I30" s="23"/>
      <c r="J30" s="22"/>
    </row>
    <row r="31" spans="3:10" ht="15" customHeight="1" x14ac:dyDescent="0.25">
      <c r="D31" s="22"/>
      <c r="E31" s="23"/>
      <c r="F31" s="22"/>
      <c r="G31" s="23"/>
      <c r="H31" s="22"/>
      <c r="I31" s="23"/>
      <c r="J31" s="22"/>
    </row>
    <row r="32" spans="3:10" ht="15" customHeight="1" x14ac:dyDescent="0.25">
      <c r="D32" s="22"/>
      <c r="E32" s="23"/>
      <c r="F32" s="22"/>
      <c r="G32" s="23"/>
      <c r="H32" s="22"/>
      <c r="I32" s="23"/>
      <c r="J32" s="22"/>
    </row>
    <row r="33" spans="4:10" ht="15" customHeight="1" x14ac:dyDescent="0.25">
      <c r="D33" s="22"/>
      <c r="E33" s="23"/>
      <c r="F33" s="22"/>
      <c r="G33" s="23"/>
      <c r="H33" s="22"/>
      <c r="I33" s="23"/>
      <c r="J33" s="22"/>
    </row>
    <row r="34" spans="4:10" ht="15" customHeight="1" x14ac:dyDescent="0.25">
      <c r="D34" s="22"/>
      <c r="E34" s="23"/>
      <c r="F34" s="22"/>
      <c r="G34" s="23"/>
      <c r="H34" s="22"/>
      <c r="I34" s="23"/>
      <c r="J34" s="22"/>
    </row>
    <row r="35" spans="4:10" ht="15" customHeight="1" x14ac:dyDescent="0.25">
      <c r="D35" s="22"/>
      <c r="E35" s="23"/>
      <c r="F35" s="22"/>
      <c r="G35" s="23"/>
      <c r="H35" s="22"/>
      <c r="I35" s="23"/>
      <c r="J35" s="22"/>
    </row>
    <row r="36" spans="4:10" ht="15" customHeight="1" x14ac:dyDescent="0.25">
      <c r="D36" s="22"/>
      <c r="E36" s="23"/>
      <c r="F36" s="22"/>
      <c r="G36" s="23"/>
      <c r="H36" s="22"/>
      <c r="I36" s="23"/>
      <c r="J36" s="22"/>
    </row>
    <row r="37" spans="4:10" ht="15" customHeight="1" x14ac:dyDescent="0.25">
      <c r="D37" s="22"/>
      <c r="E37" s="23"/>
      <c r="F37" s="22"/>
      <c r="G37" s="23"/>
      <c r="H37" s="22"/>
      <c r="I37" s="23"/>
      <c r="J37" s="22"/>
    </row>
    <row r="38" spans="4:10" ht="15" customHeight="1" x14ac:dyDescent="0.25">
      <c r="D38" s="22"/>
      <c r="E38" s="23"/>
      <c r="F38" s="22"/>
      <c r="G38" s="23"/>
      <c r="H38" s="22"/>
      <c r="I38" s="23"/>
      <c r="J38" s="22"/>
    </row>
    <row r="39" spans="4:10" ht="15" customHeight="1" x14ac:dyDescent="0.25">
      <c r="D39" s="22"/>
      <c r="E39" s="23"/>
      <c r="F39" s="22"/>
      <c r="G39" s="23"/>
      <c r="H39" s="22"/>
      <c r="I39" s="23"/>
      <c r="J39" s="22"/>
    </row>
    <row r="40" spans="4:10" ht="15" customHeight="1" x14ac:dyDescent="0.25">
      <c r="D40" s="22"/>
      <c r="E40" s="23"/>
      <c r="F40" s="22"/>
      <c r="G40" s="23"/>
      <c r="H40" s="22"/>
      <c r="I40" s="23"/>
      <c r="J40" s="22"/>
    </row>
    <row r="41" spans="4:10" ht="15" customHeight="1" x14ac:dyDescent="0.25">
      <c r="D41" s="22"/>
      <c r="E41" s="23"/>
      <c r="F41" s="22"/>
      <c r="G41" s="23"/>
      <c r="H41" s="22"/>
      <c r="I41" s="23"/>
      <c r="J41" s="22"/>
    </row>
    <row r="42" spans="4:10" ht="15" customHeight="1" x14ac:dyDescent="0.25">
      <c r="D42" s="22"/>
      <c r="E42" s="23"/>
      <c r="F42" s="22"/>
      <c r="G42" s="23"/>
      <c r="H42" s="22"/>
      <c r="I42" s="23"/>
      <c r="J42" s="22"/>
    </row>
    <row r="43" spans="4:10" ht="15" customHeight="1" x14ac:dyDescent="0.25">
      <c r="D43" s="22"/>
      <c r="E43" s="23"/>
      <c r="F43" s="22"/>
      <c r="G43" s="23"/>
      <c r="H43" s="22"/>
      <c r="I43" s="23"/>
      <c r="J43" s="22"/>
    </row>
    <row r="44" spans="4:10" ht="15" customHeight="1" x14ac:dyDescent="0.25">
      <c r="D44" s="22"/>
      <c r="E44" s="23"/>
      <c r="F44" s="22"/>
      <c r="G44" s="23"/>
      <c r="H44" s="22"/>
      <c r="I44" s="23"/>
      <c r="J44" s="22"/>
    </row>
    <row r="45" spans="4:10" ht="15" customHeight="1" x14ac:dyDescent="0.25">
      <c r="D45" s="22"/>
      <c r="E45" s="23"/>
      <c r="F45" s="22"/>
      <c r="G45" s="23"/>
      <c r="H45" s="22"/>
      <c r="I45" s="23"/>
      <c r="J45" s="22"/>
    </row>
    <row r="46" spans="4:10" ht="15" customHeight="1" x14ac:dyDescent="0.25">
      <c r="D46" s="22"/>
      <c r="E46" s="23"/>
      <c r="F46" s="22"/>
      <c r="G46" s="23"/>
      <c r="H46" s="22"/>
      <c r="I46" s="23"/>
      <c r="J46" s="22"/>
    </row>
    <row r="47" spans="4:10" ht="15" customHeight="1" x14ac:dyDescent="0.25">
      <c r="D47" s="22"/>
      <c r="E47" s="23"/>
      <c r="F47" s="22"/>
      <c r="G47" s="23"/>
      <c r="H47" s="22"/>
      <c r="I47" s="23"/>
      <c r="J47" s="22"/>
    </row>
    <row r="48" spans="4:10" ht="15" customHeight="1" x14ac:dyDescent="0.25">
      <c r="D48" s="22"/>
      <c r="E48" s="23"/>
      <c r="F48" s="22"/>
      <c r="G48" s="23"/>
      <c r="H48" s="22"/>
      <c r="I48" s="23"/>
      <c r="J48" s="22"/>
    </row>
    <row r="49" spans="4:10" ht="15" customHeight="1" x14ac:dyDescent="0.25">
      <c r="D49" s="22"/>
      <c r="E49" s="23"/>
      <c r="F49" s="22"/>
      <c r="G49" s="23"/>
      <c r="H49" s="22"/>
      <c r="I49" s="23"/>
      <c r="J49" s="22"/>
    </row>
    <row r="50" spans="4:10" ht="15" customHeight="1" x14ac:dyDescent="0.25">
      <c r="D50" s="22"/>
      <c r="E50" s="23"/>
      <c r="F50" s="22"/>
      <c r="G50" s="23"/>
      <c r="H50" s="22"/>
      <c r="I50" s="23"/>
      <c r="J50" s="22"/>
    </row>
    <row r="51" spans="4:10" ht="15" customHeight="1" x14ac:dyDescent="0.25">
      <c r="D51" s="22"/>
      <c r="E51" s="23"/>
      <c r="F51" s="22"/>
      <c r="G51" s="23"/>
      <c r="H51" s="22"/>
      <c r="I51" s="23"/>
      <c r="J51" s="22"/>
    </row>
    <row r="52" spans="4:10" ht="15" customHeight="1" x14ac:dyDescent="0.25">
      <c r="D52" s="22"/>
      <c r="E52" s="23"/>
      <c r="F52" s="22"/>
      <c r="G52" s="23"/>
      <c r="H52" s="22"/>
      <c r="I52" s="23"/>
      <c r="J52" s="22"/>
    </row>
    <row r="53" spans="4:10" ht="15" customHeight="1" x14ac:dyDescent="0.25">
      <c r="D53" s="22"/>
      <c r="E53" s="23"/>
      <c r="F53" s="22"/>
      <c r="G53" s="23"/>
      <c r="H53" s="22"/>
      <c r="I53" s="23"/>
      <c r="J53" s="22"/>
    </row>
    <row r="54" spans="4:10" ht="15" customHeight="1" x14ac:dyDescent="0.25">
      <c r="D54" s="22"/>
      <c r="E54" s="23"/>
      <c r="F54" s="22"/>
      <c r="G54" s="23"/>
      <c r="H54" s="22"/>
      <c r="I54" s="23"/>
      <c r="J54" s="22"/>
    </row>
    <row r="55" spans="4:10" ht="15" customHeight="1" x14ac:dyDescent="0.25">
      <c r="D55" s="22"/>
      <c r="E55" s="23"/>
      <c r="F55" s="22"/>
      <c r="G55" s="23"/>
      <c r="H55" s="22"/>
      <c r="I55" s="23"/>
      <c r="J55" s="22"/>
    </row>
    <row r="56" spans="4:10" ht="15" customHeight="1" x14ac:dyDescent="0.25">
      <c r="D56" s="22"/>
      <c r="E56" s="23"/>
      <c r="F56" s="22"/>
      <c r="G56" s="23"/>
      <c r="H56" s="22"/>
      <c r="I56" s="23"/>
      <c r="J56" s="22"/>
    </row>
    <row r="57" spans="4:10" ht="15" customHeight="1" x14ac:dyDescent="0.25">
      <c r="D57" s="22"/>
      <c r="E57" s="23"/>
      <c r="F57" s="22"/>
      <c r="G57" s="23"/>
      <c r="H57" s="22"/>
      <c r="I57" s="23"/>
      <c r="J57" s="22"/>
    </row>
    <row r="58" spans="4:10" ht="15" customHeight="1" x14ac:dyDescent="0.25">
      <c r="D58" s="22"/>
      <c r="E58" s="23"/>
      <c r="F58" s="22"/>
      <c r="G58" s="23"/>
      <c r="H58" s="22"/>
      <c r="I58" s="23"/>
      <c r="J58" s="22"/>
    </row>
    <row r="59" spans="4:10" ht="15" customHeight="1" x14ac:dyDescent="0.25">
      <c r="D59" s="22"/>
      <c r="E59" s="23"/>
      <c r="F59" s="22"/>
      <c r="G59" s="23"/>
      <c r="H59" s="22"/>
      <c r="I59" s="23"/>
      <c r="J59" s="22"/>
    </row>
    <row r="60" spans="4:10" ht="15" customHeight="1" x14ac:dyDescent="0.25">
      <c r="D60" s="22"/>
      <c r="E60" s="23"/>
      <c r="F60" s="22"/>
      <c r="G60" s="23"/>
      <c r="H60" s="22"/>
      <c r="I60" s="23"/>
      <c r="J60" s="22"/>
    </row>
    <row r="61" spans="4:10" ht="15" customHeight="1" x14ac:dyDescent="0.25">
      <c r="D61" s="22"/>
      <c r="E61" s="23"/>
      <c r="F61" s="22"/>
      <c r="G61" s="23"/>
      <c r="H61" s="22"/>
      <c r="I61" s="23"/>
      <c r="J61" s="22"/>
    </row>
    <row r="62" spans="4:10" ht="15" customHeight="1" x14ac:dyDescent="0.25">
      <c r="D62" s="22"/>
      <c r="E62" s="23"/>
      <c r="F62" s="22"/>
      <c r="G62" s="23"/>
      <c r="H62" s="22"/>
      <c r="I62" s="23"/>
      <c r="J62" s="22"/>
    </row>
    <row r="63" spans="4:10" ht="15" customHeight="1" x14ac:dyDescent="0.25">
      <c r="D63" s="22"/>
      <c r="E63" s="23"/>
      <c r="F63" s="22"/>
      <c r="G63" s="23"/>
      <c r="H63" s="22"/>
      <c r="I63" s="23"/>
      <c r="J63" s="22"/>
    </row>
    <row r="64" spans="4:10" ht="15" customHeight="1" x14ac:dyDescent="0.25">
      <c r="D64" s="22"/>
      <c r="E64" s="23"/>
      <c r="F64" s="22"/>
      <c r="G64" s="23"/>
      <c r="H64" s="22"/>
      <c r="I64" s="23"/>
      <c r="J64" s="22"/>
    </row>
    <row r="65" spans="4:10" ht="15" customHeight="1" x14ac:dyDescent="0.25">
      <c r="D65" s="22"/>
      <c r="E65" s="23"/>
      <c r="F65" s="22"/>
      <c r="G65" s="23"/>
      <c r="H65" s="22"/>
      <c r="I65" s="23"/>
      <c r="J65" s="22"/>
    </row>
    <row r="66" spans="4:10" ht="15" customHeight="1" x14ac:dyDescent="0.25">
      <c r="D66" s="22"/>
      <c r="E66" s="23"/>
      <c r="F66" s="22"/>
      <c r="G66" s="23"/>
      <c r="H66" s="22"/>
      <c r="I66" s="23"/>
      <c r="J66" s="22"/>
    </row>
    <row r="67" spans="4:10" ht="15" customHeight="1" x14ac:dyDescent="0.25">
      <c r="D67" s="22"/>
      <c r="E67" s="23"/>
      <c r="F67" s="22"/>
      <c r="G67" s="23"/>
      <c r="H67" s="22"/>
      <c r="I67" s="23"/>
      <c r="J67" s="22"/>
    </row>
    <row r="68" spans="4:10" ht="15" customHeight="1" x14ac:dyDescent="0.25">
      <c r="D68" s="22"/>
      <c r="E68" s="23"/>
      <c r="F68" s="22"/>
      <c r="G68" s="23"/>
      <c r="H68" s="22"/>
      <c r="I68" s="23"/>
      <c r="J68" s="22"/>
    </row>
    <row r="69" spans="4:10" ht="15" customHeight="1" x14ac:dyDescent="0.25">
      <c r="D69" s="22"/>
      <c r="E69" s="23"/>
      <c r="F69" s="22"/>
      <c r="G69" s="23"/>
      <c r="H69" s="22"/>
      <c r="I69" s="23"/>
      <c r="J69" s="22"/>
    </row>
    <row r="70" spans="4:10" ht="15" customHeight="1" x14ac:dyDescent="0.25">
      <c r="D70" s="22"/>
      <c r="E70" s="23"/>
      <c r="F70" s="22"/>
      <c r="G70" s="23"/>
      <c r="H70" s="22"/>
      <c r="I70" s="23"/>
      <c r="J70" s="22"/>
    </row>
    <row r="71" spans="4:10" ht="15" customHeight="1" x14ac:dyDescent="0.25">
      <c r="D71" s="22"/>
      <c r="E71" s="23"/>
      <c r="F71" s="22"/>
      <c r="G71" s="23"/>
      <c r="H71" s="22"/>
      <c r="I71" s="23"/>
      <c r="J71" s="22"/>
    </row>
    <row r="72" spans="4:10" ht="15" customHeight="1" x14ac:dyDescent="0.25">
      <c r="D72" s="22"/>
      <c r="E72" s="23"/>
      <c r="F72" s="22"/>
      <c r="G72" s="23"/>
      <c r="H72" s="22"/>
      <c r="I72" s="23"/>
      <c r="J72" s="22"/>
    </row>
    <row r="73" spans="4:10" ht="15" customHeight="1" x14ac:dyDescent="0.25">
      <c r="D73" s="22"/>
      <c r="E73" s="23"/>
      <c r="F73" s="22"/>
      <c r="G73" s="23"/>
      <c r="H73" s="22"/>
      <c r="I73" s="23"/>
      <c r="J73" s="22"/>
    </row>
    <row r="74" spans="4:10" ht="15" customHeight="1" x14ac:dyDescent="0.25">
      <c r="D74" s="22"/>
      <c r="E74" s="23"/>
      <c r="F74" s="22"/>
      <c r="G74" s="23"/>
      <c r="H74" s="22"/>
      <c r="I74" s="23"/>
      <c r="J74" s="22"/>
    </row>
    <row r="75" spans="4:10" ht="15" customHeight="1" x14ac:dyDescent="0.25">
      <c r="D75" s="22"/>
      <c r="E75" s="23"/>
      <c r="F75" s="22"/>
      <c r="G75" s="23"/>
      <c r="H75" s="22"/>
      <c r="I75" s="23"/>
      <c r="J75" s="22"/>
    </row>
    <row r="76" spans="4:10" ht="15" customHeight="1" x14ac:dyDescent="0.25">
      <c r="D76" s="22"/>
      <c r="E76" s="23"/>
      <c r="F76" s="22"/>
      <c r="G76" s="23"/>
      <c r="H76" s="22"/>
      <c r="I76" s="23"/>
      <c r="J76" s="22"/>
    </row>
    <row r="77" spans="4:10" ht="15" customHeight="1" x14ac:dyDescent="0.25">
      <c r="D77" s="22"/>
      <c r="E77" s="23"/>
      <c r="F77" s="22"/>
      <c r="G77" s="23"/>
      <c r="H77" s="22"/>
      <c r="I77" s="23"/>
      <c r="J77" s="22"/>
    </row>
    <row r="78" spans="4:10" ht="15" customHeight="1" x14ac:dyDescent="0.25">
      <c r="D78" s="22"/>
      <c r="E78" s="23"/>
      <c r="F78" s="22"/>
      <c r="G78" s="23"/>
      <c r="H78" s="22"/>
      <c r="I78" s="23"/>
      <c r="J78" s="22"/>
    </row>
    <row r="79" spans="4:10" ht="15" customHeight="1" x14ac:dyDescent="0.25">
      <c r="D79" s="22"/>
      <c r="E79" s="23"/>
      <c r="F79" s="22"/>
      <c r="G79" s="23"/>
      <c r="H79" s="22"/>
      <c r="I79" s="23"/>
      <c r="J79" s="22"/>
    </row>
    <row r="80" spans="4:10" ht="15" customHeight="1" x14ac:dyDescent="0.25">
      <c r="D80" s="22"/>
      <c r="E80" s="23"/>
      <c r="F80" s="22"/>
      <c r="G80" s="23"/>
      <c r="H80" s="22"/>
      <c r="I80" s="23"/>
      <c r="J80" s="22"/>
    </row>
    <row r="81" spans="3:10" ht="15" customHeight="1" x14ac:dyDescent="0.25">
      <c r="D81" s="22"/>
      <c r="E81" s="23"/>
      <c r="F81" s="22"/>
      <c r="G81" s="23"/>
      <c r="H81" s="22"/>
      <c r="I81" s="23"/>
      <c r="J81" s="22"/>
    </row>
    <row r="82" spans="3:10" ht="15" customHeight="1" x14ac:dyDescent="0.25">
      <c r="D82" s="22"/>
      <c r="E82" s="23"/>
      <c r="F82" s="22"/>
      <c r="G82" s="23"/>
      <c r="H82" s="22"/>
      <c r="I82" s="23"/>
      <c r="J82" s="22"/>
    </row>
    <row r="83" spans="3:10" ht="15" customHeight="1" x14ac:dyDescent="0.25">
      <c r="D83" s="22"/>
      <c r="E83" s="23"/>
      <c r="F83" s="22"/>
      <c r="G83" s="23"/>
      <c r="H83" s="22"/>
      <c r="I83" s="23"/>
      <c r="J83" s="22"/>
    </row>
    <row r="84" spans="3:10" ht="15" customHeight="1" x14ac:dyDescent="0.25">
      <c r="D84" s="22"/>
      <c r="E84" s="23"/>
      <c r="F84" s="22"/>
      <c r="G84" s="23"/>
      <c r="H84" s="22"/>
      <c r="I84" s="23"/>
      <c r="J84" s="22"/>
    </row>
    <row r="85" spans="3:10" ht="15" customHeight="1" x14ac:dyDescent="0.25">
      <c r="D85" s="22"/>
      <c r="E85" s="23"/>
      <c r="F85" s="22"/>
      <c r="G85" s="23"/>
      <c r="H85" s="22"/>
      <c r="I85" s="23"/>
      <c r="J85" s="22"/>
    </row>
    <row r="86" spans="3:10" ht="15" customHeight="1" x14ac:dyDescent="0.25">
      <c r="D86" s="22"/>
      <c r="E86" s="23"/>
      <c r="F86" s="22"/>
      <c r="G86" s="23"/>
      <c r="H86" s="22"/>
      <c r="I86" s="23"/>
      <c r="J86" s="22"/>
    </row>
    <row r="87" spans="3:10" ht="15" customHeight="1" x14ac:dyDescent="0.25">
      <c r="D87" s="22"/>
      <c r="E87" s="23"/>
      <c r="F87" s="22"/>
      <c r="G87" s="23"/>
      <c r="H87" s="22"/>
      <c r="I87" s="23"/>
      <c r="J87" s="22"/>
    </row>
    <row r="88" spans="3:10" ht="15" customHeight="1" x14ac:dyDescent="0.25">
      <c r="D88" s="22"/>
      <c r="E88" s="23"/>
      <c r="F88" s="22"/>
      <c r="G88" s="23"/>
      <c r="H88" s="22"/>
      <c r="I88" s="23"/>
      <c r="J88" s="22"/>
    </row>
    <row r="89" spans="3:10" ht="15" customHeight="1" x14ac:dyDescent="0.25">
      <c r="D89" s="22"/>
      <c r="E89" s="23"/>
      <c r="F89" s="22"/>
      <c r="G89" s="23"/>
      <c r="H89" s="22"/>
      <c r="I89" s="23"/>
      <c r="J89" s="22"/>
    </row>
    <row r="90" spans="3:10" ht="15" customHeight="1" x14ac:dyDescent="0.25">
      <c r="D90" s="22"/>
      <c r="E90" s="23"/>
      <c r="F90" s="22"/>
      <c r="G90" s="23"/>
      <c r="H90" s="22"/>
      <c r="I90" s="23"/>
      <c r="J90" s="22"/>
    </row>
    <row r="91" spans="3:10" ht="15" customHeight="1" x14ac:dyDescent="0.25">
      <c r="D91" s="22"/>
      <c r="E91" s="23"/>
      <c r="F91" s="22"/>
      <c r="G91" s="23"/>
      <c r="H91" s="22"/>
      <c r="I91" s="23"/>
      <c r="J91" s="22"/>
    </row>
    <row r="92" spans="3:10" ht="15" customHeight="1" x14ac:dyDescent="0.25">
      <c r="D92" s="22"/>
      <c r="E92" s="23"/>
      <c r="F92" s="22"/>
      <c r="G92" s="23"/>
      <c r="H92" s="22"/>
      <c r="I92" s="23"/>
      <c r="J92" s="22"/>
    </row>
    <row r="93" spans="3:10" ht="15" customHeight="1" x14ac:dyDescent="0.25">
      <c r="D93" s="22"/>
      <c r="E93" s="23"/>
      <c r="F93" s="22"/>
      <c r="G93" s="23"/>
      <c r="H93" s="22"/>
      <c r="I93" s="23"/>
      <c r="J93" s="22"/>
    </row>
    <row r="94" spans="3:10" ht="15" customHeight="1" x14ac:dyDescent="0.25">
      <c r="D94" s="22"/>
      <c r="E94" s="23"/>
      <c r="F94" s="22"/>
      <c r="G94" s="23"/>
      <c r="H94" s="22"/>
      <c r="I94" s="23"/>
      <c r="J94" s="22"/>
    </row>
    <row r="95" spans="3:10" ht="15" customHeight="1" x14ac:dyDescent="0.25">
      <c r="D95" s="22"/>
      <c r="E95" s="23"/>
      <c r="F95" s="22"/>
      <c r="G95" s="23"/>
      <c r="H95" s="22"/>
      <c r="I95" s="23"/>
      <c r="J95" s="22"/>
    </row>
    <row r="96" spans="3:10" ht="15" customHeight="1" x14ac:dyDescent="0.25">
      <c r="C96" s="41"/>
      <c r="D96" s="41"/>
      <c r="E96" s="41"/>
      <c r="F96" s="41"/>
      <c r="G96" s="41"/>
      <c r="H96" s="41"/>
      <c r="I96" s="23"/>
      <c r="J96" s="22"/>
    </row>
    <row r="97" spans="3:10" ht="15" customHeight="1" x14ac:dyDescent="0.25">
      <c r="C97" s="42"/>
      <c r="D97" s="44"/>
      <c r="E97" s="43"/>
      <c r="F97" s="44"/>
      <c r="G97" s="43"/>
      <c r="H97" s="44"/>
      <c r="I97" s="23"/>
      <c r="J97" s="22"/>
    </row>
    <row r="98" spans="3:10" ht="15" customHeight="1" x14ac:dyDescent="0.25">
      <c r="C98" s="42"/>
      <c r="D98" s="44"/>
      <c r="E98" s="43"/>
      <c r="F98" s="44"/>
      <c r="G98" s="43"/>
      <c r="H98" s="44"/>
      <c r="I98" s="23"/>
      <c r="J98" s="22"/>
    </row>
    <row r="99" spans="3:10" ht="15" customHeight="1" x14ac:dyDescent="0.25">
      <c r="C99" s="42"/>
      <c r="D99" s="44"/>
      <c r="E99" s="43"/>
      <c r="F99" s="44"/>
      <c r="G99" s="43"/>
      <c r="H99" s="44"/>
      <c r="I99" s="23"/>
      <c r="J99" s="22"/>
    </row>
    <row r="100" spans="3:10" ht="15" customHeight="1" x14ac:dyDescent="0.25">
      <c r="C100" s="42"/>
      <c r="D100" s="44"/>
      <c r="E100" s="43"/>
      <c r="F100" s="44"/>
      <c r="G100" s="43"/>
      <c r="H100" s="44"/>
      <c r="I100" s="23"/>
      <c r="J100" s="22"/>
    </row>
    <row r="101" spans="3:10" ht="15" customHeight="1" x14ac:dyDescent="0.25">
      <c r="C101" s="42"/>
      <c r="D101" s="44"/>
      <c r="E101" s="43"/>
      <c r="F101" s="44"/>
      <c r="G101" s="43"/>
      <c r="H101" s="44"/>
      <c r="I101" s="23"/>
      <c r="J101" s="22"/>
    </row>
  </sheetData>
  <hyperlinks>
    <hyperlink ref="C6" location="Ethnicity!A1" display="Results by Ethnicity"/>
    <hyperlink ref="C7" location="DHB!A1" display="Results by DHB"/>
    <hyperlink ref="C8" location="'Age Group'!A1" display="Results by Age Group"/>
    <hyperlink ref="C9" location="'Ethnicity &amp; DHB'!A1" display="Results by Ethnicity &amp; DHB"/>
    <hyperlink ref="C10" location="'Ethnicity &amp; Age Group'!A1" display="Results by Ethnicity &amp; Age Group"/>
    <hyperlink ref="C11" location="'DHB &amp; Age Group'!A1" display="Results by DHB &amp; Age Group"/>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7"/>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1" ht="25.5" customHeight="1" x14ac:dyDescent="0.25">
      <c r="B2" s="49" t="str">
        <f>"National Cervical Screening Programme (NCSP) " &amp; TEXT(data!B4,"mmmm yyyy") &amp; " Monthy Report"</f>
        <v>National Cervical Screening Programme (NCSP) August 2016 Monthy Report</v>
      </c>
      <c r="C2" s="52"/>
      <c r="D2" s="52"/>
      <c r="E2" s="52"/>
      <c r="F2" s="52"/>
      <c r="H2" s="48"/>
      <c r="I2" s="48"/>
      <c r="K2" s="53" t="s">
        <v>95</v>
      </c>
    </row>
    <row r="3" spans="2:11" ht="25.5" customHeight="1" x14ac:dyDescent="0.25">
      <c r="B3" s="70" t="str">
        <f>"Table 1: National Cervical Screening Programme 3-year and 5-year coverage rates, screening volumes, withdrawn, and first screening events for women aged 25-69 years by Ethnicity, " &amp; TEXT(data!B4,"mmmm yyyy")</f>
        <v>Table 1: National Cervical Screening Programme 3-year and 5-year coverage rates, screening volumes, withdrawn, and first screening events for women aged 25-69 years by Ethnicity, August 2016</v>
      </c>
      <c r="C3" s="71"/>
      <c r="D3" s="71"/>
      <c r="E3" s="71"/>
      <c r="F3" s="71"/>
      <c r="G3" s="71"/>
      <c r="H3" s="71"/>
      <c r="I3" s="71"/>
      <c r="J3" s="71"/>
      <c r="K3" s="71"/>
    </row>
    <row r="6" spans="2:11" s="29" customFormat="1" ht="41.25" customHeight="1" x14ac:dyDescent="0.25">
      <c r="B6" s="6" t="s">
        <v>40</v>
      </c>
      <c r="C6" s="7" t="s">
        <v>60</v>
      </c>
      <c r="D6" s="7" t="s">
        <v>41</v>
      </c>
      <c r="E6" s="7" t="s">
        <v>42</v>
      </c>
      <c r="F6" s="7" t="s">
        <v>43</v>
      </c>
      <c r="G6" s="7" t="s">
        <v>44</v>
      </c>
      <c r="H6" s="7" t="s">
        <v>61</v>
      </c>
      <c r="I6" s="7" t="s">
        <v>45</v>
      </c>
      <c r="J6" s="7" t="s">
        <v>87</v>
      </c>
      <c r="K6" s="7" t="s">
        <v>88</v>
      </c>
    </row>
    <row r="7" spans="2:11" s="29" customFormat="1" ht="15" customHeight="1" x14ac:dyDescent="0.25">
      <c r="B7" s="30" t="str">
        <f>B102</f>
        <v>Māori</v>
      </c>
      <c r="C7" s="8">
        <f>C102</f>
        <v>162292</v>
      </c>
      <c r="D7" s="8">
        <f t="shared" ref="D7:H7" si="0">D102</f>
        <v>130154</v>
      </c>
      <c r="E7" s="9">
        <f t="shared" si="0"/>
        <v>0.80197421930840707</v>
      </c>
      <c r="F7" s="8">
        <f t="shared" si="0"/>
        <v>105594</v>
      </c>
      <c r="G7" s="9">
        <f>G102</f>
        <v>0.65064205259655439</v>
      </c>
      <c r="H7" s="8">
        <f t="shared" si="0"/>
        <v>106</v>
      </c>
      <c r="I7" s="9">
        <f t="shared" ref="I7:J7" si="1">I102</f>
        <v>2.9581395348837209E-2</v>
      </c>
      <c r="J7" s="10">
        <f t="shared" si="1"/>
        <v>1</v>
      </c>
      <c r="K7" s="58">
        <f t="shared" ref="K7" si="2">K102</f>
        <v>2.7906976744186045E-4</v>
      </c>
    </row>
    <row r="8" spans="2:11" s="29" customFormat="1" ht="15" customHeight="1" x14ac:dyDescent="0.25">
      <c r="B8" s="31" t="str">
        <f t="shared" ref="B8" si="3">B103</f>
        <v>Pacific</v>
      </c>
      <c r="C8" s="11">
        <f t="shared" ref="C8:H8" si="4">C103</f>
        <v>67277</v>
      </c>
      <c r="D8" s="11">
        <f t="shared" si="4"/>
        <v>63778</v>
      </c>
      <c r="E8" s="12">
        <f t="shared" si="4"/>
        <v>0.94799114110320015</v>
      </c>
      <c r="F8" s="11">
        <f t="shared" si="4"/>
        <v>51521</v>
      </c>
      <c r="G8" s="12">
        <f t="shared" si="4"/>
        <v>0.76580406379594812</v>
      </c>
      <c r="H8" s="11">
        <f t="shared" si="4"/>
        <v>158</v>
      </c>
      <c r="I8" s="12">
        <f t="shared" ref="I8:J8" si="5">I103</f>
        <v>8.8722508189050073E-2</v>
      </c>
      <c r="J8" s="13">
        <f t="shared" si="5"/>
        <v>1</v>
      </c>
      <c r="K8" s="59">
        <f t="shared" ref="K8" si="6">K103</f>
        <v>5.6153486195601311E-4</v>
      </c>
    </row>
    <row r="9" spans="2:11" s="29" customFormat="1" ht="15" customHeight="1" x14ac:dyDescent="0.25">
      <c r="B9" s="31" t="str">
        <f t="shared" ref="B9" si="7">B104</f>
        <v>Asian</v>
      </c>
      <c r="C9" s="11">
        <f t="shared" ref="C9:H9" si="8">C104</f>
        <v>184382</v>
      </c>
      <c r="D9" s="11">
        <f t="shared" si="8"/>
        <v>134834</v>
      </c>
      <c r="E9" s="12">
        <f t="shared" si="8"/>
        <v>0.73127528717553769</v>
      </c>
      <c r="F9" s="11">
        <f t="shared" si="8"/>
        <v>116453</v>
      </c>
      <c r="G9" s="12">
        <f t="shared" si="8"/>
        <v>0.63158551268562002</v>
      </c>
      <c r="H9" s="11">
        <f t="shared" si="8"/>
        <v>999</v>
      </c>
      <c r="I9" s="12">
        <f t="shared" ref="I9:J9" si="9">I104</f>
        <v>0.23985114343450514</v>
      </c>
      <c r="J9" s="13">
        <f t="shared" si="9"/>
        <v>0</v>
      </c>
      <c r="K9" s="59">
        <f t="shared" ref="K9" si="10">K104</f>
        <v>0</v>
      </c>
    </row>
    <row r="10" spans="2:11" s="29" customFormat="1" ht="15" customHeight="1" x14ac:dyDescent="0.25">
      <c r="B10" s="32" t="str">
        <f t="shared" ref="B10" si="11">B105</f>
        <v>Other</v>
      </c>
      <c r="C10" s="15">
        <f t="shared" ref="C10:H11" si="12">C105</f>
        <v>791295</v>
      </c>
      <c r="D10" s="15">
        <f t="shared" si="12"/>
        <v>752245</v>
      </c>
      <c r="E10" s="16">
        <f t="shared" si="12"/>
        <v>0.95065051592642436</v>
      </c>
      <c r="F10" s="15">
        <f t="shared" si="12"/>
        <v>642740</v>
      </c>
      <c r="G10" s="16">
        <f t="shared" si="12"/>
        <v>0.81226344157362296</v>
      </c>
      <c r="H10" s="15">
        <f t="shared" si="12"/>
        <v>951</v>
      </c>
      <c r="I10" s="16">
        <f t="shared" ref="I10:J10" si="13">I105</f>
        <v>4.4055822572239271E-2</v>
      </c>
      <c r="J10" s="17">
        <f t="shared" si="13"/>
        <v>5</v>
      </c>
      <c r="K10" s="60">
        <f t="shared" ref="K10" si="14">K105</f>
        <v>2.3162893045341364E-4</v>
      </c>
    </row>
    <row r="11" spans="2:11" s="29" customFormat="1" ht="15" customHeight="1" x14ac:dyDescent="0.25">
      <c r="B11" s="33" t="s">
        <v>46</v>
      </c>
      <c r="C11" s="18">
        <f t="shared" si="12"/>
        <v>1205246</v>
      </c>
      <c r="D11" s="18">
        <f t="shared" si="12"/>
        <v>1081011</v>
      </c>
      <c r="E11" s="19">
        <f t="shared" si="12"/>
        <v>0.89692145835787884</v>
      </c>
      <c r="F11" s="18">
        <f t="shared" si="12"/>
        <v>916308</v>
      </c>
      <c r="G11" s="19">
        <f t="shared" si="12"/>
        <v>0.760266368857478</v>
      </c>
      <c r="H11" s="18">
        <f t="shared" si="12"/>
        <v>2214</v>
      </c>
      <c r="I11" s="19">
        <f t="shared" ref="I11:J11" si="15">I106</f>
        <v>7.1154247882887947E-2</v>
      </c>
      <c r="J11" s="20">
        <f t="shared" si="15"/>
        <v>7</v>
      </c>
      <c r="K11" s="61">
        <f t="shared" ref="K11" si="16">K106</f>
        <v>2.2496826340569814E-4</v>
      </c>
    </row>
    <row r="12" spans="2:11" ht="15" customHeight="1" x14ac:dyDescent="0.25">
      <c r="K12" s="22"/>
    </row>
    <row r="13" spans="2:11" ht="15" customHeight="1" x14ac:dyDescent="0.25">
      <c r="C13" s="23"/>
      <c r="D13" s="23"/>
      <c r="E13" s="22"/>
      <c r="F13" s="23"/>
      <c r="G13" s="22"/>
      <c r="H13" s="23"/>
      <c r="I13" s="22"/>
      <c r="J13" s="23"/>
      <c r="K13" s="22"/>
    </row>
    <row r="14" spans="2:11" ht="15" customHeight="1" x14ac:dyDescent="0.25">
      <c r="B14" s="24" t="s">
        <v>47</v>
      </c>
      <c r="C14" s="25"/>
      <c r="D14" s="25"/>
      <c r="E14" s="26"/>
      <c r="F14" s="25"/>
      <c r="G14" s="26"/>
      <c r="H14" s="25"/>
      <c r="I14" s="26"/>
      <c r="J14" s="25"/>
      <c r="K14" s="26"/>
    </row>
    <row r="15" spans="2:11" ht="15" customHeight="1" x14ac:dyDescent="0.25">
      <c r="B15" s="34" t="str">
        <f>settings!$A$2</f>
        <v>Data extracted from MoH NCSP Datamart on 29 September 2016</v>
      </c>
      <c r="C15" s="4"/>
      <c r="D15" s="4"/>
      <c r="E15" s="4"/>
      <c r="F15" s="4"/>
      <c r="G15" s="4"/>
      <c r="H15" s="4"/>
      <c r="I15" s="4"/>
      <c r="J15" s="4"/>
      <c r="K15" s="37"/>
    </row>
    <row r="16" spans="2:11" ht="15" customHeight="1" x14ac:dyDescent="0.25">
      <c r="B16" s="34" t="str">
        <f>settings!$A$3</f>
        <v>Data is from the time period September 2011 to August 2016</v>
      </c>
      <c r="C16" s="38"/>
      <c r="D16" s="38"/>
      <c r="E16" s="38"/>
      <c r="F16" s="38"/>
      <c r="G16" s="38"/>
      <c r="H16" s="38"/>
      <c r="I16" s="38"/>
      <c r="J16" s="38"/>
      <c r="K16" s="39"/>
    </row>
    <row r="17" spans="2:11" ht="15" customHeight="1" x14ac:dyDescent="0.25">
      <c r="B17" s="34" t="str">
        <f>settings!$A$4</f>
        <v>The denominator for calculating coverage is Statistics New Zealand’s 2015 update of district health board (DHB) population projections (2013 Census base) adjusted for the prevalence of hysterectomy.</v>
      </c>
      <c r="C17" s="38"/>
      <c r="D17" s="38"/>
      <c r="E17" s="38"/>
      <c r="F17" s="38"/>
      <c r="G17" s="38"/>
      <c r="H17" s="38"/>
      <c r="I17" s="38"/>
      <c r="J17" s="38"/>
      <c r="K17" s="39"/>
    </row>
    <row r="18" spans="2:11" ht="15" customHeight="1" x14ac:dyDescent="0.25">
      <c r="B18" s="34" t="str">
        <f>settings!$A$5</f>
        <v>For screened women, Age, Ethnicity and DHB of Domicile are that recorded on the Ministry of Health's National Health Index at the time of reporting. Screened women of unknown ethnicity are included with Other.</v>
      </c>
      <c r="C18" s="38"/>
      <c r="D18" s="38"/>
      <c r="E18" s="38"/>
      <c r="F18" s="38"/>
      <c r="G18" s="38"/>
      <c r="H18" s="38"/>
      <c r="I18" s="38"/>
      <c r="J18" s="38"/>
      <c r="K18" s="39"/>
    </row>
    <row r="19" spans="2:11" ht="15" customHeight="1" x14ac:dyDescent="0.25">
      <c r="B19" s="34" t="str">
        <f>settings!$A$6</f>
        <v>First screening event includes all first screenings events for eligible women, by the programme within the reporting month.</v>
      </c>
      <c r="C19" s="38"/>
      <c r="D19" s="38"/>
      <c r="E19" s="38"/>
      <c r="F19" s="38"/>
      <c r="G19" s="38"/>
      <c r="H19" s="38"/>
      <c r="I19" s="38"/>
      <c r="J19" s="38"/>
      <c r="K19" s="39"/>
    </row>
    <row r="20" spans="2:11" ht="15" customHeight="1" x14ac:dyDescent="0.25">
      <c r="B20"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20" s="28"/>
      <c r="D20" s="28"/>
      <c r="E20" s="28"/>
      <c r="F20" s="28"/>
      <c r="G20" s="28"/>
      <c r="H20" s="28"/>
      <c r="I20" s="28"/>
      <c r="J20" s="28"/>
      <c r="K20" s="28"/>
    </row>
    <row r="21" spans="2:11" ht="15" customHeight="1" x14ac:dyDescent="0.25">
      <c r="B21" s="34" t="str">
        <f>settings!$A$8</f>
        <v>Withdrawnincludes all women who have requested that their screening records be removed from the NCSP register within the reporting month.</v>
      </c>
      <c r="C21" s="40"/>
      <c r="D21" s="40"/>
      <c r="E21" s="40"/>
      <c r="F21" s="40"/>
      <c r="G21" s="40"/>
      <c r="H21" s="40"/>
      <c r="I21" s="40"/>
      <c r="J21" s="40"/>
      <c r="K21" s="39"/>
    </row>
    <row r="22" spans="2:11" ht="15" customHeight="1" x14ac:dyDescent="0.25">
      <c r="B22" s="34" t="str">
        <f>settings!$A$9</f>
        <v>Withdrawn % is calculated by dividing the number of withdrawals in the reporting month by one twelfth of the number of screens in the previous 12 months.</v>
      </c>
      <c r="C22" s="38"/>
      <c r="D22" s="38"/>
      <c r="E22" s="38"/>
      <c r="F22" s="38"/>
      <c r="G22" s="38"/>
      <c r="H22" s="38"/>
      <c r="I22" s="38"/>
      <c r="J22" s="38"/>
      <c r="K22" s="39"/>
    </row>
    <row r="23" spans="2:11" ht="15" customHeight="1" x14ac:dyDescent="0.25">
      <c r="C23" s="23"/>
      <c r="D23" s="23"/>
      <c r="E23" s="22"/>
      <c r="F23" s="23"/>
      <c r="G23" s="22"/>
      <c r="H23" s="23"/>
      <c r="I23" s="22"/>
      <c r="J23" s="23"/>
      <c r="K23" s="22"/>
    </row>
    <row r="24" spans="2:11" ht="15" customHeight="1" x14ac:dyDescent="0.25">
      <c r="C24" s="23"/>
      <c r="D24" s="23"/>
      <c r="E24" s="22"/>
      <c r="F24" s="23"/>
      <c r="G24" s="22"/>
      <c r="H24" s="23"/>
      <c r="I24" s="22"/>
      <c r="J24" s="23"/>
      <c r="K24" s="22"/>
    </row>
    <row r="25" spans="2:11" ht="15" customHeight="1" x14ac:dyDescent="0.25">
      <c r="C25" s="23"/>
      <c r="D25" s="23"/>
      <c r="E25" s="22"/>
      <c r="F25" s="23"/>
      <c r="G25" s="22"/>
      <c r="H25" s="23"/>
      <c r="I25" s="22"/>
      <c r="J25" s="23"/>
      <c r="K25" s="22"/>
    </row>
    <row r="26" spans="2:11" ht="15" customHeight="1" x14ac:dyDescent="0.25">
      <c r="C26" s="23"/>
      <c r="D26" s="23"/>
      <c r="E26" s="22"/>
      <c r="F26" s="23"/>
      <c r="G26" s="22"/>
      <c r="H26" s="23"/>
      <c r="I26" s="22"/>
      <c r="J26" s="23"/>
      <c r="K26" s="22"/>
    </row>
    <row r="27" spans="2:11" ht="15" customHeight="1" x14ac:dyDescent="0.25">
      <c r="C27" s="23"/>
      <c r="D27" s="23"/>
      <c r="E27" s="22"/>
      <c r="F27" s="23"/>
      <c r="G27" s="22"/>
      <c r="H27" s="23"/>
      <c r="I27" s="22"/>
      <c r="J27" s="23"/>
      <c r="K27" s="22"/>
    </row>
    <row r="28" spans="2:11" ht="15" customHeight="1" x14ac:dyDescent="0.25">
      <c r="D28" s="23"/>
      <c r="E28" s="22"/>
      <c r="F28" s="23"/>
      <c r="G28" s="22"/>
      <c r="H28" s="23"/>
      <c r="I28" s="22"/>
      <c r="J28" s="23"/>
      <c r="K28" s="22"/>
    </row>
    <row r="29" spans="2:11" ht="15" customHeight="1" x14ac:dyDescent="0.25">
      <c r="C29" s="23"/>
      <c r="D29" s="23"/>
      <c r="E29" s="22"/>
      <c r="F29" s="23"/>
      <c r="G29" s="22"/>
      <c r="H29" s="23"/>
      <c r="I29" s="22"/>
      <c r="J29" s="23"/>
      <c r="K29" s="22"/>
    </row>
    <row r="30" spans="2:11" ht="15" customHeight="1" x14ac:dyDescent="0.25">
      <c r="C30" s="23"/>
      <c r="D30" s="23"/>
      <c r="E30" s="22"/>
      <c r="F30" s="23"/>
      <c r="G30" s="22"/>
      <c r="H30" s="23"/>
      <c r="I30" s="22"/>
      <c r="J30" s="23"/>
      <c r="K30" s="22"/>
    </row>
    <row r="31" spans="2:11" ht="15" customHeight="1" x14ac:dyDescent="0.25">
      <c r="C31" s="23"/>
      <c r="D31" s="23"/>
      <c r="E31" s="22"/>
      <c r="F31" s="23"/>
      <c r="G31" s="22"/>
      <c r="H31" s="23"/>
      <c r="I31" s="22"/>
      <c r="J31" s="23"/>
      <c r="K31" s="22"/>
    </row>
    <row r="32" spans="2:11" ht="15" customHeight="1" x14ac:dyDescent="0.25">
      <c r="C32" s="23"/>
      <c r="D32" s="23"/>
      <c r="E32" s="22"/>
      <c r="F32" s="23"/>
      <c r="G32" s="22"/>
      <c r="H32" s="23"/>
      <c r="I32" s="22"/>
      <c r="J32" s="23"/>
      <c r="K32" s="22"/>
    </row>
    <row r="33" spans="3:11" ht="15" customHeight="1" x14ac:dyDescent="0.25">
      <c r="C33" s="23"/>
      <c r="D33" s="23"/>
      <c r="E33" s="22"/>
      <c r="F33" s="23"/>
      <c r="G33" s="22"/>
      <c r="H33" s="23"/>
      <c r="I33" s="22"/>
      <c r="J33" s="23"/>
      <c r="K33" s="22"/>
    </row>
    <row r="34" spans="3:11" ht="15" customHeight="1" x14ac:dyDescent="0.25">
      <c r="C34" s="23"/>
      <c r="D34" s="23"/>
      <c r="E34" s="22"/>
      <c r="F34" s="23"/>
      <c r="G34" s="22"/>
      <c r="H34" s="23"/>
      <c r="I34" s="22"/>
      <c r="J34" s="23"/>
      <c r="K34" s="22"/>
    </row>
    <row r="35" spans="3:11" ht="15" customHeight="1" x14ac:dyDescent="0.25">
      <c r="C35" s="23"/>
      <c r="D35" s="23"/>
      <c r="E35" s="22"/>
      <c r="F35" s="23"/>
      <c r="G35" s="22"/>
      <c r="H35" s="23"/>
      <c r="I35" s="22"/>
      <c r="J35" s="23"/>
      <c r="K35" s="22"/>
    </row>
    <row r="36" spans="3:11" ht="15" customHeight="1" x14ac:dyDescent="0.25">
      <c r="C36" s="23"/>
      <c r="D36" s="23"/>
      <c r="E36" s="22"/>
      <c r="F36" s="23"/>
      <c r="G36" s="22"/>
      <c r="H36" s="23"/>
      <c r="I36" s="22"/>
      <c r="J36" s="23"/>
      <c r="K36" s="22"/>
    </row>
    <row r="37" spans="3:11" ht="15" customHeight="1" x14ac:dyDescent="0.25">
      <c r="C37" s="23"/>
      <c r="D37" s="23"/>
      <c r="E37" s="22"/>
      <c r="F37" s="23"/>
      <c r="G37" s="22"/>
      <c r="H37" s="23"/>
      <c r="I37" s="22"/>
      <c r="J37" s="23"/>
      <c r="K37" s="22"/>
    </row>
    <row r="38" spans="3:11" ht="15" customHeight="1" x14ac:dyDescent="0.25">
      <c r="C38" s="23"/>
      <c r="D38" s="23"/>
      <c r="E38" s="22"/>
      <c r="F38" s="23"/>
      <c r="G38" s="22"/>
      <c r="H38" s="23"/>
      <c r="I38" s="22"/>
      <c r="J38" s="23"/>
      <c r="K38" s="22"/>
    </row>
    <row r="39" spans="3:11" ht="15" customHeight="1" x14ac:dyDescent="0.25">
      <c r="C39" s="23"/>
      <c r="D39" s="23"/>
      <c r="E39" s="22"/>
      <c r="F39" s="23"/>
      <c r="G39" s="22"/>
      <c r="H39" s="23"/>
      <c r="I39" s="22"/>
      <c r="J39" s="23"/>
      <c r="K39" s="22"/>
    </row>
    <row r="40" spans="3:11" ht="15" customHeight="1" x14ac:dyDescent="0.25">
      <c r="C40" s="23"/>
      <c r="D40" s="23"/>
      <c r="E40" s="22"/>
      <c r="F40" s="23"/>
      <c r="G40" s="22"/>
      <c r="H40" s="23"/>
      <c r="I40" s="22"/>
      <c r="J40" s="23"/>
      <c r="K40" s="22"/>
    </row>
    <row r="41" spans="3:11" ht="15" customHeight="1" x14ac:dyDescent="0.25">
      <c r="C41" s="23"/>
      <c r="D41" s="23"/>
      <c r="E41" s="22"/>
      <c r="F41" s="23"/>
      <c r="G41" s="22"/>
      <c r="H41" s="23"/>
      <c r="I41" s="22"/>
      <c r="J41" s="23"/>
      <c r="K41" s="22"/>
    </row>
    <row r="42" spans="3:11" ht="15" customHeight="1" x14ac:dyDescent="0.25">
      <c r="C42" s="23"/>
      <c r="D42" s="23"/>
      <c r="E42" s="22"/>
      <c r="F42" s="23"/>
      <c r="G42" s="22"/>
      <c r="H42" s="23"/>
      <c r="I42" s="22"/>
      <c r="J42" s="23"/>
      <c r="K42" s="22"/>
    </row>
    <row r="43" spans="3:11" ht="15" customHeight="1" x14ac:dyDescent="0.25">
      <c r="C43" s="23"/>
      <c r="D43" s="23"/>
      <c r="E43" s="22"/>
      <c r="F43" s="23"/>
      <c r="G43" s="22"/>
      <c r="H43" s="23"/>
      <c r="I43" s="22"/>
      <c r="J43" s="23"/>
      <c r="K43" s="22"/>
    </row>
    <row r="44" spans="3:11" ht="15" customHeight="1" x14ac:dyDescent="0.25">
      <c r="C44" s="23"/>
      <c r="D44" s="23"/>
      <c r="E44" s="22"/>
      <c r="F44" s="23"/>
      <c r="G44" s="22"/>
      <c r="H44" s="23"/>
      <c r="I44" s="22"/>
      <c r="J44" s="23"/>
      <c r="K44" s="22"/>
    </row>
    <row r="45" spans="3:11" ht="15" customHeight="1" x14ac:dyDescent="0.25">
      <c r="C45" s="23"/>
      <c r="D45" s="23"/>
      <c r="E45" s="22"/>
      <c r="F45" s="23"/>
      <c r="G45" s="22"/>
      <c r="H45" s="23"/>
      <c r="I45" s="22"/>
      <c r="J45" s="23"/>
      <c r="K45" s="22"/>
    </row>
    <row r="46" spans="3:11" ht="15" customHeight="1" x14ac:dyDescent="0.25">
      <c r="C46" s="23"/>
      <c r="D46" s="23"/>
      <c r="E46" s="22"/>
      <c r="F46" s="23"/>
      <c r="G46" s="22"/>
      <c r="H46" s="23"/>
      <c r="I46" s="22"/>
      <c r="J46" s="23"/>
      <c r="K46" s="22"/>
    </row>
    <row r="47" spans="3:11" ht="15" customHeight="1" x14ac:dyDescent="0.25">
      <c r="C47" s="23"/>
      <c r="D47" s="23"/>
      <c r="E47" s="22"/>
      <c r="F47" s="23"/>
      <c r="G47" s="22"/>
      <c r="H47" s="23"/>
      <c r="I47" s="22"/>
      <c r="J47" s="23"/>
      <c r="K47" s="22"/>
    </row>
    <row r="48" spans="3:11" ht="15" customHeight="1" x14ac:dyDescent="0.25">
      <c r="C48" s="23"/>
      <c r="D48" s="23"/>
      <c r="E48" s="22"/>
      <c r="F48" s="23"/>
      <c r="G48" s="22"/>
      <c r="H48" s="23"/>
      <c r="I48" s="22"/>
      <c r="J48" s="23"/>
      <c r="K48" s="22"/>
    </row>
    <row r="49" spans="3:11" ht="15" customHeight="1" x14ac:dyDescent="0.25">
      <c r="C49" s="23"/>
      <c r="D49" s="23"/>
      <c r="E49" s="22"/>
      <c r="F49" s="23"/>
      <c r="G49" s="22"/>
      <c r="H49" s="23"/>
      <c r="I49" s="22"/>
      <c r="J49" s="23"/>
      <c r="K49" s="22"/>
    </row>
    <row r="50" spans="3:11" ht="15" customHeight="1" x14ac:dyDescent="0.25">
      <c r="C50" s="23"/>
      <c r="D50" s="23"/>
      <c r="E50" s="22"/>
      <c r="F50" s="23"/>
      <c r="G50" s="22"/>
      <c r="H50" s="23"/>
      <c r="I50" s="22"/>
      <c r="J50" s="23"/>
      <c r="K50" s="22"/>
    </row>
    <row r="51" spans="3:11" ht="15" customHeight="1" x14ac:dyDescent="0.25">
      <c r="C51" s="23"/>
      <c r="D51" s="23"/>
      <c r="E51" s="22"/>
      <c r="F51" s="23"/>
      <c r="G51" s="22"/>
      <c r="H51" s="23"/>
      <c r="I51" s="22"/>
      <c r="J51" s="23"/>
      <c r="K51" s="22"/>
    </row>
    <row r="52" spans="3:11" ht="15" customHeight="1" x14ac:dyDescent="0.25">
      <c r="C52" s="23"/>
      <c r="D52" s="23"/>
      <c r="E52" s="22"/>
      <c r="F52" s="23"/>
      <c r="G52" s="22"/>
      <c r="H52" s="23"/>
      <c r="I52" s="22"/>
      <c r="J52" s="23"/>
      <c r="K52" s="22"/>
    </row>
    <row r="53" spans="3:11" ht="15" customHeight="1" x14ac:dyDescent="0.25">
      <c r="C53" s="23"/>
      <c r="D53" s="23"/>
      <c r="E53" s="22"/>
      <c r="F53" s="23"/>
      <c r="G53" s="22"/>
      <c r="H53" s="23"/>
      <c r="I53" s="22"/>
      <c r="J53" s="23"/>
      <c r="K53" s="22"/>
    </row>
    <row r="54" spans="3:11" ht="15" customHeight="1" x14ac:dyDescent="0.25">
      <c r="C54" s="23"/>
      <c r="D54" s="23"/>
      <c r="E54" s="22"/>
      <c r="F54" s="23"/>
      <c r="G54" s="22"/>
      <c r="H54" s="23"/>
      <c r="I54" s="22"/>
      <c r="J54" s="23"/>
      <c r="K54" s="22"/>
    </row>
    <row r="55" spans="3:11" ht="15" customHeight="1" x14ac:dyDescent="0.25">
      <c r="C55" s="23"/>
      <c r="D55" s="23"/>
      <c r="E55" s="22"/>
      <c r="F55" s="23"/>
      <c r="G55" s="22"/>
      <c r="H55" s="23"/>
      <c r="I55" s="22"/>
      <c r="J55" s="23"/>
      <c r="K55" s="22"/>
    </row>
    <row r="56" spans="3:11" ht="15" customHeight="1" x14ac:dyDescent="0.25">
      <c r="C56" s="23"/>
      <c r="D56" s="23"/>
      <c r="E56" s="22"/>
      <c r="F56" s="23"/>
      <c r="G56" s="22"/>
      <c r="H56" s="23"/>
      <c r="I56" s="22"/>
      <c r="J56" s="23"/>
      <c r="K56" s="22"/>
    </row>
    <row r="57" spans="3:11" ht="15" customHeight="1" x14ac:dyDescent="0.25">
      <c r="C57" s="23"/>
      <c r="D57" s="23"/>
      <c r="E57" s="22"/>
      <c r="F57" s="23"/>
      <c r="G57" s="22"/>
      <c r="H57" s="23"/>
      <c r="I57" s="22"/>
      <c r="J57" s="23"/>
      <c r="K57" s="22"/>
    </row>
    <row r="58" spans="3:11" ht="15" customHeight="1" x14ac:dyDescent="0.25">
      <c r="C58" s="23"/>
      <c r="D58" s="23"/>
      <c r="E58" s="22"/>
      <c r="F58" s="23"/>
      <c r="G58" s="22"/>
      <c r="H58" s="23"/>
      <c r="I58" s="22"/>
      <c r="J58" s="23"/>
      <c r="K58" s="22"/>
    </row>
    <row r="59" spans="3:11" ht="15" customHeight="1" x14ac:dyDescent="0.25">
      <c r="C59" s="23"/>
      <c r="D59" s="23"/>
      <c r="E59" s="22"/>
      <c r="F59" s="23"/>
      <c r="G59" s="22"/>
      <c r="H59" s="23"/>
      <c r="I59" s="22"/>
      <c r="J59" s="23"/>
      <c r="K59" s="22"/>
    </row>
    <row r="60" spans="3:11" ht="15" customHeight="1" x14ac:dyDescent="0.25">
      <c r="C60" s="23"/>
      <c r="D60" s="23"/>
      <c r="E60" s="22"/>
      <c r="F60" s="23"/>
      <c r="G60" s="22"/>
      <c r="H60" s="23"/>
      <c r="I60" s="22"/>
      <c r="J60" s="23"/>
      <c r="K60" s="22"/>
    </row>
    <row r="61" spans="3:11" ht="15" customHeight="1" x14ac:dyDescent="0.25">
      <c r="C61" s="23"/>
      <c r="D61" s="23"/>
      <c r="E61" s="22"/>
      <c r="F61" s="23"/>
      <c r="G61" s="22"/>
      <c r="H61" s="23"/>
      <c r="I61" s="22"/>
      <c r="J61" s="23"/>
      <c r="K61" s="22"/>
    </row>
    <row r="62" spans="3:11" ht="15" customHeight="1" x14ac:dyDescent="0.25">
      <c r="C62" s="23"/>
      <c r="D62" s="23"/>
      <c r="E62" s="22"/>
      <c r="F62" s="23"/>
      <c r="G62" s="22"/>
      <c r="H62" s="23"/>
      <c r="I62" s="22"/>
      <c r="J62" s="23"/>
      <c r="K62" s="22"/>
    </row>
    <row r="63" spans="3:11" ht="15" customHeight="1" x14ac:dyDescent="0.25">
      <c r="C63" s="23"/>
      <c r="D63" s="23"/>
      <c r="E63" s="22"/>
      <c r="F63" s="23"/>
      <c r="G63" s="22"/>
      <c r="H63" s="23"/>
      <c r="I63" s="22"/>
      <c r="J63" s="23"/>
      <c r="K63" s="22"/>
    </row>
    <row r="64" spans="3:11" ht="15" customHeight="1" x14ac:dyDescent="0.25">
      <c r="C64" s="23"/>
      <c r="D64" s="23"/>
      <c r="E64" s="22"/>
      <c r="F64" s="23"/>
      <c r="G64" s="22"/>
      <c r="H64" s="23"/>
      <c r="I64" s="22"/>
      <c r="J64" s="23"/>
      <c r="K64" s="22"/>
    </row>
    <row r="65" spans="3:11" ht="15" customHeight="1" x14ac:dyDescent="0.25">
      <c r="C65" s="23"/>
      <c r="D65" s="23"/>
      <c r="E65" s="22"/>
      <c r="F65" s="23"/>
      <c r="G65" s="22"/>
      <c r="H65" s="23"/>
      <c r="I65" s="22"/>
      <c r="J65" s="23"/>
      <c r="K65" s="22"/>
    </row>
    <row r="66" spans="3:11" ht="15" customHeight="1" x14ac:dyDescent="0.25">
      <c r="C66" s="23"/>
      <c r="D66" s="23"/>
      <c r="E66" s="22"/>
      <c r="F66" s="23"/>
      <c r="G66" s="22"/>
      <c r="H66" s="23"/>
      <c r="I66" s="22"/>
      <c r="J66" s="23"/>
      <c r="K66" s="22"/>
    </row>
    <row r="67" spans="3:11" ht="15" customHeight="1" x14ac:dyDescent="0.25">
      <c r="C67" s="23"/>
      <c r="D67" s="23"/>
      <c r="E67" s="22"/>
      <c r="F67" s="23"/>
      <c r="G67" s="22"/>
      <c r="H67" s="23"/>
      <c r="I67" s="22"/>
      <c r="J67" s="23"/>
      <c r="K67" s="22"/>
    </row>
    <row r="68" spans="3:11" ht="15" customHeight="1" x14ac:dyDescent="0.25">
      <c r="C68" s="23"/>
      <c r="D68" s="23"/>
      <c r="E68" s="22"/>
      <c r="F68" s="23"/>
      <c r="G68" s="22"/>
      <c r="H68" s="23"/>
      <c r="I68" s="22"/>
      <c r="J68" s="23"/>
      <c r="K68" s="22"/>
    </row>
    <row r="69" spans="3:11" ht="15" customHeight="1" x14ac:dyDescent="0.25">
      <c r="C69" s="23"/>
      <c r="D69" s="23"/>
      <c r="E69" s="22"/>
      <c r="F69" s="23"/>
      <c r="G69" s="22"/>
      <c r="H69" s="23"/>
      <c r="I69" s="22"/>
      <c r="J69" s="23"/>
      <c r="K69" s="22"/>
    </row>
    <row r="70" spans="3:11" ht="15" customHeight="1" x14ac:dyDescent="0.25">
      <c r="C70" s="23"/>
      <c r="D70" s="23"/>
      <c r="E70" s="22"/>
      <c r="F70" s="23"/>
      <c r="G70" s="22"/>
      <c r="H70" s="23"/>
      <c r="I70" s="22"/>
      <c r="J70" s="23"/>
      <c r="K70" s="22"/>
    </row>
    <row r="71" spans="3:11" ht="15" customHeight="1" x14ac:dyDescent="0.25">
      <c r="C71" s="23"/>
      <c r="D71" s="23"/>
      <c r="E71" s="22"/>
      <c r="F71" s="23"/>
      <c r="G71" s="22"/>
      <c r="H71" s="23"/>
      <c r="I71" s="22"/>
      <c r="J71" s="23"/>
      <c r="K71" s="22"/>
    </row>
    <row r="72" spans="3:11" ht="15" customHeight="1" x14ac:dyDescent="0.25">
      <c r="C72" s="23"/>
      <c r="D72" s="23"/>
      <c r="E72" s="22"/>
      <c r="F72" s="23"/>
      <c r="G72" s="22"/>
      <c r="H72" s="23"/>
      <c r="I72" s="22"/>
      <c r="J72" s="23"/>
      <c r="K72" s="22"/>
    </row>
    <row r="73" spans="3:11" ht="15" customHeight="1" x14ac:dyDescent="0.25">
      <c r="C73" s="23"/>
      <c r="D73" s="23"/>
      <c r="E73" s="22"/>
      <c r="F73" s="23"/>
      <c r="G73" s="22"/>
      <c r="H73" s="23"/>
      <c r="I73" s="22"/>
      <c r="J73" s="23"/>
      <c r="K73" s="22"/>
    </row>
    <row r="74" spans="3:11" ht="15" customHeight="1" x14ac:dyDescent="0.25">
      <c r="C74" s="23"/>
      <c r="D74" s="23"/>
      <c r="E74" s="22"/>
      <c r="F74" s="23"/>
      <c r="G74" s="22"/>
      <c r="H74" s="23"/>
      <c r="I74" s="22"/>
      <c r="J74" s="23"/>
      <c r="K74" s="22"/>
    </row>
    <row r="75" spans="3:11" ht="15" customHeight="1" x14ac:dyDescent="0.25">
      <c r="C75" s="23"/>
      <c r="D75" s="23"/>
      <c r="E75" s="22"/>
      <c r="F75" s="23"/>
      <c r="G75" s="22"/>
      <c r="H75" s="23"/>
      <c r="I75" s="22"/>
      <c r="J75" s="23"/>
      <c r="K75" s="22"/>
    </row>
    <row r="76" spans="3:11" ht="15" customHeight="1" x14ac:dyDescent="0.25">
      <c r="C76" s="23"/>
      <c r="D76" s="23"/>
      <c r="E76" s="22"/>
      <c r="F76" s="23"/>
      <c r="G76" s="22"/>
      <c r="H76" s="23"/>
      <c r="I76" s="22"/>
      <c r="J76" s="23"/>
      <c r="K76" s="22"/>
    </row>
    <row r="77" spans="3:11" ht="15" customHeight="1" x14ac:dyDescent="0.25">
      <c r="C77" s="23"/>
      <c r="D77" s="23"/>
      <c r="E77" s="22"/>
      <c r="F77" s="23"/>
      <c r="G77" s="22"/>
      <c r="H77" s="23"/>
      <c r="I77" s="22"/>
      <c r="J77" s="23"/>
      <c r="K77" s="22"/>
    </row>
    <row r="78" spans="3:11" ht="15" customHeight="1" x14ac:dyDescent="0.25">
      <c r="C78" s="23"/>
      <c r="D78" s="23"/>
      <c r="E78" s="22"/>
      <c r="F78" s="23"/>
      <c r="G78" s="22"/>
      <c r="H78" s="23"/>
      <c r="I78" s="22"/>
      <c r="J78" s="23"/>
      <c r="K78" s="22"/>
    </row>
    <row r="79" spans="3:11" ht="15" customHeight="1" x14ac:dyDescent="0.25">
      <c r="C79" s="23"/>
      <c r="D79" s="23"/>
      <c r="E79" s="22"/>
      <c r="F79" s="23"/>
      <c r="G79" s="22"/>
      <c r="H79" s="23"/>
      <c r="I79" s="22"/>
      <c r="J79" s="23"/>
      <c r="K79" s="22"/>
    </row>
    <row r="80" spans="3:11" ht="15" customHeight="1" x14ac:dyDescent="0.25">
      <c r="C80" s="23"/>
      <c r="D80" s="23"/>
      <c r="E80" s="22"/>
      <c r="F80" s="23"/>
      <c r="G80" s="22"/>
      <c r="H80" s="23"/>
      <c r="I80" s="22"/>
      <c r="J80" s="23"/>
      <c r="K80" s="22"/>
    </row>
    <row r="81" spans="3:11" ht="15" customHeight="1" x14ac:dyDescent="0.25">
      <c r="C81" s="23"/>
      <c r="D81" s="23"/>
      <c r="E81" s="22"/>
      <c r="F81" s="23"/>
      <c r="G81" s="22"/>
      <c r="H81" s="23"/>
      <c r="I81" s="22"/>
      <c r="J81" s="23"/>
      <c r="K81" s="22"/>
    </row>
    <row r="82" spans="3:11" ht="15" customHeight="1" x14ac:dyDescent="0.25">
      <c r="C82" s="23"/>
      <c r="D82" s="23"/>
      <c r="E82" s="22"/>
      <c r="F82" s="23"/>
      <c r="G82" s="22"/>
      <c r="H82" s="23"/>
      <c r="I82" s="22"/>
      <c r="J82" s="23"/>
      <c r="K82" s="22"/>
    </row>
    <row r="83" spans="3:11" ht="15" customHeight="1" x14ac:dyDescent="0.25">
      <c r="C83" s="23"/>
      <c r="D83" s="23"/>
      <c r="E83" s="22"/>
      <c r="F83" s="23"/>
      <c r="G83" s="22"/>
      <c r="H83" s="23"/>
      <c r="I83" s="22"/>
      <c r="J83" s="23"/>
      <c r="K83" s="22"/>
    </row>
    <row r="84" spans="3:11" ht="15" customHeight="1" x14ac:dyDescent="0.25">
      <c r="C84" s="23"/>
      <c r="D84" s="23"/>
      <c r="E84" s="22"/>
      <c r="F84" s="23"/>
      <c r="G84" s="22"/>
      <c r="H84" s="23"/>
      <c r="I84" s="22"/>
      <c r="J84" s="23"/>
      <c r="K84" s="22"/>
    </row>
    <row r="85" spans="3:11" ht="15" customHeight="1" x14ac:dyDescent="0.25">
      <c r="C85" s="23"/>
      <c r="D85" s="23"/>
      <c r="E85" s="22"/>
      <c r="F85" s="23"/>
      <c r="G85" s="22"/>
      <c r="H85" s="23"/>
      <c r="I85" s="22"/>
      <c r="J85" s="23"/>
      <c r="K85" s="22"/>
    </row>
    <row r="86" spans="3:11" ht="15" customHeight="1" x14ac:dyDescent="0.25">
      <c r="C86" s="23"/>
      <c r="D86" s="23"/>
      <c r="E86" s="22"/>
      <c r="F86" s="23"/>
      <c r="G86" s="22"/>
      <c r="H86" s="23"/>
      <c r="I86" s="22"/>
      <c r="J86" s="23"/>
      <c r="K86" s="22"/>
    </row>
    <row r="87" spans="3:11" ht="15" customHeight="1" x14ac:dyDescent="0.25">
      <c r="C87" s="23"/>
      <c r="D87" s="23"/>
      <c r="E87" s="22"/>
      <c r="F87" s="23"/>
      <c r="G87" s="22"/>
      <c r="H87" s="23"/>
      <c r="I87" s="22"/>
      <c r="J87" s="23"/>
      <c r="K87" s="22"/>
    </row>
    <row r="88" spans="3:11" ht="15" customHeight="1" x14ac:dyDescent="0.25">
      <c r="C88" s="23"/>
      <c r="D88" s="23"/>
      <c r="E88" s="22"/>
      <c r="F88" s="23"/>
      <c r="G88" s="22"/>
      <c r="H88" s="23"/>
      <c r="I88" s="22"/>
      <c r="J88" s="23"/>
      <c r="K88" s="22"/>
    </row>
    <row r="89" spans="3:11" ht="15" customHeight="1" x14ac:dyDescent="0.25">
      <c r="C89" s="23"/>
      <c r="D89" s="23"/>
      <c r="E89" s="22"/>
      <c r="F89" s="23"/>
      <c r="G89" s="22"/>
      <c r="H89" s="23"/>
      <c r="I89" s="22"/>
      <c r="J89" s="23"/>
      <c r="K89" s="22"/>
    </row>
    <row r="90" spans="3:11" ht="15" customHeight="1" x14ac:dyDescent="0.25">
      <c r="C90" s="23"/>
      <c r="D90" s="23"/>
      <c r="E90" s="22"/>
      <c r="F90" s="23"/>
      <c r="G90" s="22"/>
      <c r="H90" s="23"/>
      <c r="I90" s="22"/>
      <c r="J90" s="23"/>
      <c r="K90" s="22"/>
    </row>
    <row r="91" spans="3:11" ht="15" customHeight="1" x14ac:dyDescent="0.25">
      <c r="C91" s="23"/>
      <c r="D91" s="23"/>
      <c r="E91" s="22"/>
      <c r="F91" s="23"/>
      <c r="G91" s="22"/>
      <c r="H91" s="23"/>
      <c r="I91" s="22"/>
      <c r="J91" s="23"/>
      <c r="K91" s="22"/>
    </row>
    <row r="92" spans="3:11" ht="15" customHeight="1" x14ac:dyDescent="0.25">
      <c r="C92" s="23"/>
      <c r="D92" s="23"/>
      <c r="E92" s="22"/>
      <c r="F92" s="23"/>
      <c r="G92" s="22"/>
      <c r="H92" s="23"/>
      <c r="I92" s="22"/>
      <c r="J92" s="23"/>
      <c r="K92" s="22"/>
    </row>
    <row r="93" spans="3:11" ht="15" customHeight="1" x14ac:dyDescent="0.25">
      <c r="C93" s="23"/>
      <c r="D93" s="23"/>
      <c r="E93" s="22"/>
      <c r="F93" s="23"/>
      <c r="G93" s="22"/>
      <c r="H93" s="23"/>
      <c r="I93" s="22"/>
      <c r="J93" s="23"/>
      <c r="K93" s="22"/>
    </row>
    <row r="94" spans="3:11" ht="15" customHeight="1" x14ac:dyDescent="0.25">
      <c r="C94" s="23"/>
      <c r="D94" s="23"/>
      <c r="E94" s="22"/>
      <c r="F94" s="23"/>
      <c r="G94" s="22"/>
      <c r="H94" s="23"/>
      <c r="I94" s="22"/>
      <c r="J94" s="23"/>
      <c r="K94" s="22"/>
    </row>
    <row r="95" spans="3:11" ht="15" customHeight="1" x14ac:dyDescent="0.25">
      <c r="C95" s="23"/>
      <c r="D95" s="23"/>
      <c r="E95" s="22"/>
      <c r="F95" s="23"/>
      <c r="G95" s="22"/>
      <c r="H95" s="23"/>
      <c r="I95" s="22"/>
      <c r="J95" s="23"/>
      <c r="K95" s="22"/>
    </row>
    <row r="96" spans="3:11" ht="15" customHeight="1" x14ac:dyDescent="0.25">
      <c r="C96" s="23"/>
      <c r="D96" s="23"/>
      <c r="E96" s="22"/>
      <c r="F96" s="23"/>
      <c r="G96" s="22"/>
      <c r="H96" s="23"/>
      <c r="I96" s="22"/>
      <c r="J96" s="23"/>
      <c r="K96" s="22"/>
    </row>
    <row r="97" spans="2:11" ht="15" customHeight="1" x14ac:dyDescent="0.25">
      <c r="C97" s="23"/>
      <c r="D97" s="23"/>
      <c r="E97" s="22"/>
      <c r="F97" s="23"/>
      <c r="G97" s="22"/>
      <c r="H97" s="23"/>
      <c r="I97" s="22"/>
      <c r="J97" s="23"/>
      <c r="K97" s="22"/>
    </row>
    <row r="98" spans="2:11" ht="15" customHeight="1" x14ac:dyDescent="0.25">
      <c r="C98" s="23"/>
      <c r="D98" s="23"/>
      <c r="E98" s="22"/>
      <c r="F98" s="23"/>
      <c r="G98" s="22"/>
      <c r="H98" s="23"/>
      <c r="I98" s="22"/>
      <c r="J98" s="23"/>
      <c r="K98" s="22"/>
    </row>
    <row r="99" spans="2:11" ht="15" customHeight="1" x14ac:dyDescent="0.25">
      <c r="C99" s="23"/>
      <c r="D99" s="23"/>
      <c r="E99" s="22"/>
      <c r="F99" s="23"/>
      <c r="G99" s="22"/>
      <c r="H99" s="23"/>
      <c r="I99" s="22"/>
      <c r="J99" s="23"/>
      <c r="K99" s="22"/>
    </row>
    <row r="100" spans="2:11" ht="15" customHeight="1" x14ac:dyDescent="0.25">
      <c r="C100" s="23"/>
      <c r="D100" s="23"/>
      <c r="E100" s="22"/>
      <c r="F100" s="23"/>
      <c r="G100" s="22"/>
      <c r="H100" s="23"/>
      <c r="I100" s="22"/>
      <c r="J100" s="23"/>
      <c r="K100" s="22"/>
    </row>
    <row r="101" spans="2:11" ht="15" customHeight="1" x14ac:dyDescent="0.25">
      <c r="B101" s="41" t="s">
        <v>51</v>
      </c>
      <c r="C101" s="41" t="s">
        <v>50</v>
      </c>
      <c r="D101" s="41" t="s">
        <v>52</v>
      </c>
      <c r="E101" s="41" t="s">
        <v>57</v>
      </c>
      <c r="F101" s="41" t="s">
        <v>53</v>
      </c>
      <c r="G101" s="41" t="s">
        <v>56</v>
      </c>
      <c r="H101" s="41" t="s">
        <v>54</v>
      </c>
      <c r="I101" s="41" t="s">
        <v>58</v>
      </c>
      <c r="J101" s="41" t="s">
        <v>101</v>
      </c>
      <c r="K101" s="41" t="s">
        <v>102</v>
      </c>
    </row>
    <row r="102" spans="2:11" ht="15" customHeight="1" x14ac:dyDescent="0.25">
      <c r="B102" s="42" t="s">
        <v>105</v>
      </c>
      <c r="C102" s="43">
        <v>162292</v>
      </c>
      <c r="D102" s="43">
        <v>130154</v>
      </c>
      <c r="E102" s="44">
        <v>0.80197421930840707</v>
      </c>
      <c r="F102" s="43">
        <v>105594</v>
      </c>
      <c r="G102" s="44">
        <v>0.65064205259655439</v>
      </c>
      <c r="H102" s="43">
        <v>106</v>
      </c>
      <c r="I102" s="44">
        <v>2.9581395348837209E-2</v>
      </c>
      <c r="J102" s="43">
        <v>1</v>
      </c>
      <c r="K102" s="63">
        <v>2.7906976744186045E-4</v>
      </c>
    </row>
    <row r="103" spans="2:11" ht="15" customHeight="1" x14ac:dyDescent="0.25">
      <c r="B103" s="42" t="s">
        <v>13</v>
      </c>
      <c r="C103" s="43">
        <v>67277</v>
      </c>
      <c r="D103" s="43">
        <v>63778</v>
      </c>
      <c r="E103" s="44">
        <v>0.94799114110320015</v>
      </c>
      <c r="F103" s="43">
        <v>51521</v>
      </c>
      <c r="G103" s="44">
        <v>0.76580406379594812</v>
      </c>
      <c r="H103" s="43">
        <v>158</v>
      </c>
      <c r="I103" s="44">
        <v>8.8722508189050073E-2</v>
      </c>
      <c r="J103" s="43">
        <v>1</v>
      </c>
      <c r="K103" s="63">
        <v>5.6153486195601311E-4</v>
      </c>
    </row>
    <row r="104" spans="2:11" ht="15" customHeight="1" x14ac:dyDescent="0.25">
      <c r="B104" s="42" t="s">
        <v>10</v>
      </c>
      <c r="C104" s="43">
        <v>184382</v>
      </c>
      <c r="D104" s="43">
        <v>134834</v>
      </c>
      <c r="E104" s="44">
        <v>0.73127528717553769</v>
      </c>
      <c r="F104" s="43">
        <v>116453</v>
      </c>
      <c r="G104" s="44">
        <v>0.63158551268562002</v>
      </c>
      <c r="H104" s="43">
        <v>999</v>
      </c>
      <c r="I104" s="44">
        <v>0.23985114343450514</v>
      </c>
      <c r="J104" s="43"/>
      <c r="K104" s="63">
        <v>0</v>
      </c>
    </row>
    <row r="105" spans="2:11" ht="15" customHeight="1" x14ac:dyDescent="0.25">
      <c r="B105" s="42" t="s">
        <v>12</v>
      </c>
      <c r="C105" s="43">
        <v>791295</v>
      </c>
      <c r="D105" s="43">
        <v>752245</v>
      </c>
      <c r="E105" s="44">
        <v>0.95065051592642436</v>
      </c>
      <c r="F105" s="43">
        <v>642740</v>
      </c>
      <c r="G105" s="44">
        <v>0.81226344157362296</v>
      </c>
      <c r="H105" s="43">
        <v>951</v>
      </c>
      <c r="I105" s="44">
        <v>4.4055822572239271E-2</v>
      </c>
      <c r="J105" s="43">
        <v>5</v>
      </c>
      <c r="K105" s="63">
        <v>2.3162893045341364E-4</v>
      </c>
    </row>
    <row r="106" spans="2:11" ht="15" customHeight="1" x14ac:dyDescent="0.25">
      <c r="B106" s="42" t="s">
        <v>46</v>
      </c>
      <c r="C106" s="43">
        <v>1205246</v>
      </c>
      <c r="D106" s="43">
        <v>1081011</v>
      </c>
      <c r="E106" s="44">
        <v>0.89692145835787884</v>
      </c>
      <c r="F106" s="43">
        <v>916308</v>
      </c>
      <c r="G106" s="44">
        <v>0.760266368857478</v>
      </c>
      <c r="H106" s="43">
        <v>2214</v>
      </c>
      <c r="I106" s="44">
        <v>7.1154247882887947E-2</v>
      </c>
      <c r="J106" s="43">
        <v>7</v>
      </c>
      <c r="K106" s="63">
        <v>2.2496826340569814E-4</v>
      </c>
    </row>
    <row r="107" spans="2:11" ht="15" customHeight="1" x14ac:dyDescent="0.25">
      <c r="K107" s="57"/>
    </row>
  </sheetData>
  <mergeCells count="1">
    <mergeCell ref="B3:K3"/>
  </mergeCells>
  <hyperlinks>
    <hyperlink ref="K2" location="Cover!A1" display="Return to Index"/>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2"/>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1" ht="25.5" customHeight="1" x14ac:dyDescent="0.25">
      <c r="B2" s="49" t="str">
        <f>"National Cervical Screening Programme (NCSP) " &amp; TEXT(data!B4,"mmmm yyyy") &amp; " Monthy Report"</f>
        <v>National Cervical Screening Programme (NCSP) August 2016 Monthy Report</v>
      </c>
      <c r="C2" s="52"/>
      <c r="D2" s="52"/>
      <c r="E2" s="52"/>
      <c r="F2" s="52"/>
      <c r="H2" s="48"/>
      <c r="I2" s="48"/>
      <c r="K2" s="53" t="s">
        <v>95</v>
      </c>
    </row>
    <row r="3" spans="2:11" ht="25.5" customHeight="1" x14ac:dyDescent="0.25">
      <c r="B3" s="71" t="str">
        <f>"Table 2: National Cervical Screening Programme 3-year and 5-year coverage rates, screening volumes, withdrawn, and first screening events for women aged 25-69 years by DHB, " &amp; TEXT(data!B4,"mmmm yyyy")</f>
        <v>Table 2: National Cervical Screening Programme 3-year and 5-year coverage rates, screening volumes, withdrawn, and first screening events for women aged 25-69 years by DHB, August 2016</v>
      </c>
      <c r="C3" s="71"/>
      <c r="D3" s="71"/>
      <c r="E3" s="71"/>
      <c r="F3" s="71"/>
      <c r="G3" s="71"/>
      <c r="H3" s="71"/>
      <c r="I3" s="71"/>
      <c r="J3" s="71"/>
      <c r="K3" s="71"/>
    </row>
    <row r="6" spans="2:11" s="29" customFormat="1" ht="41.25" customHeight="1" x14ac:dyDescent="0.25">
      <c r="B6" s="6" t="s">
        <v>63</v>
      </c>
      <c r="C6" s="7" t="s">
        <v>60</v>
      </c>
      <c r="D6" s="7" t="s">
        <v>41</v>
      </c>
      <c r="E6" s="7" t="s">
        <v>42</v>
      </c>
      <c r="F6" s="7" t="s">
        <v>43</v>
      </c>
      <c r="G6" s="7" t="s">
        <v>44</v>
      </c>
      <c r="H6" s="7" t="s">
        <v>61</v>
      </c>
      <c r="I6" s="7" t="s">
        <v>45</v>
      </c>
      <c r="J6" s="62" t="s">
        <v>87</v>
      </c>
      <c r="K6" s="62" t="s">
        <v>88</v>
      </c>
    </row>
    <row r="7" spans="2:11" s="29" customFormat="1" ht="15" customHeight="1" x14ac:dyDescent="0.25">
      <c r="B7" s="30" t="str">
        <f>B102</f>
        <v>Northland</v>
      </c>
      <c r="C7" s="8">
        <f>C102</f>
        <v>41912</v>
      </c>
      <c r="D7" s="8">
        <f t="shared" ref="D7:K7" si="0">D102</f>
        <v>37611</v>
      </c>
      <c r="E7" s="9">
        <f t="shared" si="0"/>
        <v>0.89738022523382321</v>
      </c>
      <c r="F7" s="8">
        <f t="shared" si="0"/>
        <v>31159</v>
      </c>
      <c r="G7" s="9">
        <f t="shared" si="0"/>
        <v>0.7434386333269708</v>
      </c>
      <c r="H7" s="8">
        <f t="shared" si="0"/>
        <v>60</v>
      </c>
      <c r="I7" s="9">
        <f t="shared" si="0"/>
        <v>5.8261854669040304E-2</v>
      </c>
      <c r="J7" s="13">
        <f t="shared" si="0"/>
        <v>0</v>
      </c>
      <c r="K7" s="59">
        <f t="shared" si="0"/>
        <v>0</v>
      </c>
    </row>
    <row r="8" spans="2:11" s="29" customFormat="1" ht="15" customHeight="1" x14ac:dyDescent="0.25">
      <c r="B8" s="31" t="str">
        <f>B103</f>
        <v>Waitemata</v>
      </c>
      <c r="C8" s="11">
        <f>C103</f>
        <v>156885</v>
      </c>
      <c r="D8" s="11">
        <f t="shared" ref="D8:J8" si="1">D103</f>
        <v>139502</v>
      </c>
      <c r="E8" s="12">
        <f t="shared" si="1"/>
        <v>0.88919909487841409</v>
      </c>
      <c r="F8" s="11">
        <f t="shared" si="1"/>
        <v>118350</v>
      </c>
      <c r="G8" s="12">
        <f t="shared" si="1"/>
        <v>0.75437422315708957</v>
      </c>
      <c r="H8" s="11">
        <f t="shared" si="1"/>
        <v>341</v>
      </c>
      <c r="I8" s="12">
        <f t="shared" si="1"/>
        <v>8.2508317370702688E-2</v>
      </c>
      <c r="J8" s="13">
        <f t="shared" si="1"/>
        <v>2</v>
      </c>
      <c r="K8" s="59">
        <f t="shared" ref="K8" si="2">K103</f>
        <v>4.8391974997479583E-4</v>
      </c>
    </row>
    <row r="9" spans="2:11" s="29" customFormat="1" ht="15" customHeight="1" x14ac:dyDescent="0.25">
      <c r="B9" s="31" t="str">
        <f t="shared" ref="B9:J9" si="3">B104</f>
        <v>Auckland</v>
      </c>
      <c r="C9" s="11">
        <f t="shared" si="3"/>
        <v>140640</v>
      </c>
      <c r="D9" s="11">
        <f t="shared" si="3"/>
        <v>120910</v>
      </c>
      <c r="E9" s="12">
        <f t="shared" si="3"/>
        <v>0.85971274175199086</v>
      </c>
      <c r="F9" s="11">
        <f t="shared" si="3"/>
        <v>102810</v>
      </c>
      <c r="G9" s="12">
        <f t="shared" si="3"/>
        <v>0.73101535836177478</v>
      </c>
      <c r="H9" s="11">
        <f t="shared" si="3"/>
        <v>450</v>
      </c>
      <c r="I9" s="12">
        <f t="shared" si="3"/>
        <v>0.12195121951219512</v>
      </c>
      <c r="J9" s="13">
        <f t="shared" si="3"/>
        <v>1</v>
      </c>
      <c r="K9" s="59">
        <f t="shared" ref="K9" si="4">K104</f>
        <v>2.7100271002710027E-4</v>
      </c>
    </row>
    <row r="10" spans="2:11" s="29" customFormat="1" ht="15" customHeight="1" x14ac:dyDescent="0.25">
      <c r="B10" s="31" t="str">
        <f t="shared" ref="B10:J10" si="5">B105</f>
        <v>Counties Manukau</v>
      </c>
      <c r="C10" s="11">
        <f t="shared" si="5"/>
        <v>135965</v>
      </c>
      <c r="D10" s="11">
        <f t="shared" si="5"/>
        <v>119808</v>
      </c>
      <c r="E10" s="12">
        <f t="shared" si="5"/>
        <v>0.88116794763358219</v>
      </c>
      <c r="F10" s="11">
        <f t="shared" si="5"/>
        <v>101082</v>
      </c>
      <c r="G10" s="12">
        <f t="shared" si="5"/>
        <v>0.74344132681204722</v>
      </c>
      <c r="H10" s="11">
        <f t="shared" si="5"/>
        <v>310</v>
      </c>
      <c r="I10" s="12">
        <f t="shared" si="5"/>
        <v>8.6407135557000844E-2</v>
      </c>
      <c r="J10" s="13">
        <f t="shared" si="5"/>
        <v>0</v>
      </c>
      <c r="K10" s="59">
        <f t="shared" ref="K10" si="6">K105</f>
        <v>0</v>
      </c>
    </row>
    <row r="11" spans="2:11" s="29" customFormat="1" ht="15" customHeight="1" x14ac:dyDescent="0.25">
      <c r="B11" s="31" t="str">
        <f t="shared" ref="B11:J11" si="7">B106</f>
        <v>Waikato</v>
      </c>
      <c r="C11" s="11">
        <f t="shared" si="7"/>
        <v>98734</v>
      </c>
      <c r="D11" s="11">
        <f t="shared" si="7"/>
        <v>87875</v>
      </c>
      <c r="E11" s="12">
        <f t="shared" si="7"/>
        <v>0.89001762310855426</v>
      </c>
      <c r="F11" s="11">
        <f t="shared" si="7"/>
        <v>75013</v>
      </c>
      <c r="G11" s="12">
        <f t="shared" si="7"/>
        <v>0.75974841493305245</v>
      </c>
      <c r="H11" s="11">
        <f t="shared" si="7"/>
        <v>171</v>
      </c>
      <c r="I11" s="12">
        <f t="shared" si="7"/>
        <v>6.8468468468468463E-2</v>
      </c>
      <c r="J11" s="13">
        <f t="shared" si="7"/>
        <v>1</v>
      </c>
      <c r="K11" s="59">
        <f t="shared" ref="K11" si="8">K106</f>
        <v>4.0040040040040042E-4</v>
      </c>
    </row>
    <row r="12" spans="2:11" s="29" customFormat="1" ht="15" customHeight="1" x14ac:dyDescent="0.25">
      <c r="B12" s="31" t="str">
        <f t="shared" ref="B12:I12" si="9">B107</f>
        <v>Lakes</v>
      </c>
      <c r="C12" s="11">
        <f t="shared" si="9"/>
        <v>26530</v>
      </c>
      <c r="D12" s="11">
        <f t="shared" si="9"/>
        <v>24362</v>
      </c>
      <c r="E12" s="12">
        <f t="shared" si="9"/>
        <v>0.91828119110441009</v>
      </c>
      <c r="F12" s="11">
        <f t="shared" si="9"/>
        <v>20567</v>
      </c>
      <c r="G12" s="12">
        <f t="shared" si="9"/>
        <v>0.77523558235959289</v>
      </c>
      <c r="H12" s="11">
        <f t="shared" si="9"/>
        <v>43</v>
      </c>
      <c r="I12" s="12">
        <f t="shared" si="9"/>
        <v>6.0076842472930492E-2</v>
      </c>
      <c r="J12" s="13">
        <f>J107</f>
        <v>0</v>
      </c>
      <c r="K12" s="59">
        <f t="shared" ref="K12" si="10">K107</f>
        <v>0</v>
      </c>
    </row>
    <row r="13" spans="2:11" s="29" customFormat="1" ht="15" customHeight="1" x14ac:dyDescent="0.25">
      <c r="B13" s="31" t="str">
        <f t="shared" ref="B13:I13" si="11">B108</f>
        <v>Bay of Plenty</v>
      </c>
      <c r="C13" s="11">
        <f t="shared" si="11"/>
        <v>56638</v>
      </c>
      <c r="D13" s="11">
        <f t="shared" si="11"/>
        <v>52597</v>
      </c>
      <c r="E13" s="12">
        <f t="shared" si="11"/>
        <v>0.92865214167166921</v>
      </c>
      <c r="F13" s="11">
        <f t="shared" si="11"/>
        <v>45007</v>
      </c>
      <c r="G13" s="12">
        <f t="shared" si="11"/>
        <v>0.79464317242840499</v>
      </c>
      <c r="H13" s="11">
        <f t="shared" si="11"/>
        <v>67</v>
      </c>
      <c r="I13" s="12">
        <f t="shared" si="11"/>
        <v>4.2861712336069939E-2</v>
      </c>
      <c r="J13" s="13">
        <f>J108</f>
        <v>0</v>
      </c>
      <c r="K13" s="59">
        <f t="shared" ref="K13" si="12">K108</f>
        <v>0</v>
      </c>
    </row>
    <row r="14" spans="2:11" s="29" customFormat="1" ht="15" customHeight="1" x14ac:dyDescent="0.25">
      <c r="B14" s="31" t="str">
        <f t="shared" ref="B14:J14" si="13">B109</f>
        <v>Tairawhiti</v>
      </c>
      <c r="C14" s="11">
        <f t="shared" si="13"/>
        <v>11775</v>
      </c>
      <c r="D14" s="11">
        <f t="shared" si="13"/>
        <v>10584</v>
      </c>
      <c r="E14" s="12">
        <f t="shared" si="13"/>
        <v>0.89885350318471335</v>
      </c>
      <c r="F14" s="11">
        <f t="shared" si="13"/>
        <v>8748</v>
      </c>
      <c r="G14" s="12">
        <f t="shared" si="13"/>
        <v>0.74292993630573245</v>
      </c>
      <c r="H14" s="11">
        <f t="shared" si="13"/>
        <v>15</v>
      </c>
      <c r="I14" s="12">
        <f t="shared" si="13"/>
        <v>5.1443269505573021E-2</v>
      </c>
      <c r="J14" s="13">
        <f t="shared" si="13"/>
        <v>0</v>
      </c>
      <c r="K14" s="59">
        <f t="shared" ref="K14" si="14">K109</f>
        <v>0</v>
      </c>
    </row>
    <row r="15" spans="2:11" s="29" customFormat="1" ht="15" customHeight="1" x14ac:dyDescent="0.25">
      <c r="B15" s="31" t="str">
        <f t="shared" ref="B15:J15" si="15">B110</f>
        <v>Taranaki</v>
      </c>
      <c r="C15" s="11">
        <f t="shared" si="15"/>
        <v>29724</v>
      </c>
      <c r="D15" s="11">
        <f t="shared" si="15"/>
        <v>27870</v>
      </c>
      <c r="E15" s="12">
        <f t="shared" si="15"/>
        <v>0.93762616067823978</v>
      </c>
      <c r="F15" s="11">
        <f t="shared" si="15"/>
        <v>24035</v>
      </c>
      <c r="G15" s="12">
        <f t="shared" si="15"/>
        <v>0.80860584039833128</v>
      </c>
      <c r="H15" s="11">
        <f t="shared" si="15"/>
        <v>34</v>
      </c>
      <c r="I15" s="12">
        <f t="shared" si="15"/>
        <v>4.3603719140750244E-2</v>
      </c>
      <c r="J15" s="13">
        <f t="shared" si="15"/>
        <v>0</v>
      </c>
      <c r="K15" s="59">
        <f t="shared" ref="K15" si="16">K110</f>
        <v>0</v>
      </c>
    </row>
    <row r="16" spans="2:11" s="29" customFormat="1" ht="15" customHeight="1" x14ac:dyDescent="0.25">
      <c r="B16" s="31" t="str">
        <f t="shared" ref="B16:J16" si="17">B111</f>
        <v>Hawkes Bay</v>
      </c>
      <c r="C16" s="11">
        <f t="shared" si="17"/>
        <v>40363</v>
      </c>
      <c r="D16" s="11">
        <f t="shared" si="17"/>
        <v>36913</v>
      </c>
      <c r="E16" s="12">
        <f t="shared" si="17"/>
        <v>0.91452567945891039</v>
      </c>
      <c r="F16" s="11">
        <f t="shared" si="17"/>
        <v>31031</v>
      </c>
      <c r="G16" s="12">
        <f t="shared" si="17"/>
        <v>0.76879815672769614</v>
      </c>
      <c r="H16" s="11">
        <f t="shared" si="17"/>
        <v>27</v>
      </c>
      <c r="I16" s="12">
        <f t="shared" si="17"/>
        <v>2.6799007444168736E-2</v>
      </c>
      <c r="J16" s="13">
        <f t="shared" si="17"/>
        <v>1</v>
      </c>
      <c r="K16" s="59">
        <f t="shared" ref="K16" si="18">K111</f>
        <v>9.9255583126550868E-4</v>
      </c>
    </row>
    <row r="17" spans="2:11" s="29" customFormat="1" ht="15" customHeight="1" x14ac:dyDescent="0.25">
      <c r="B17" s="31" t="str">
        <f t="shared" ref="B17:J17" si="19">B112</f>
        <v>Whanganui</v>
      </c>
      <c r="C17" s="11">
        <f t="shared" si="19"/>
        <v>15208</v>
      </c>
      <c r="D17" s="11">
        <f t="shared" si="19"/>
        <v>14124</v>
      </c>
      <c r="E17" s="12">
        <f t="shared" si="19"/>
        <v>0.92872172540768017</v>
      </c>
      <c r="F17" s="11">
        <f t="shared" si="19"/>
        <v>11894</v>
      </c>
      <c r="G17" s="12">
        <f t="shared" si="19"/>
        <v>0.78208837453971591</v>
      </c>
      <c r="H17" s="11">
        <f t="shared" si="19"/>
        <v>20</v>
      </c>
      <c r="I17" s="12">
        <f t="shared" si="19"/>
        <v>5.0261780104712037E-2</v>
      </c>
      <c r="J17" s="13">
        <f t="shared" si="19"/>
        <v>0</v>
      </c>
      <c r="K17" s="59">
        <f t="shared" ref="K17" si="20">K112</f>
        <v>0</v>
      </c>
    </row>
    <row r="18" spans="2:11" s="29" customFormat="1" ht="15" customHeight="1" x14ac:dyDescent="0.25">
      <c r="B18" s="31" t="str">
        <f t="shared" ref="B18:J18" si="21">B113</f>
        <v>MidCentral</v>
      </c>
      <c r="C18" s="11">
        <f t="shared" si="21"/>
        <v>42764</v>
      </c>
      <c r="D18" s="11">
        <f t="shared" si="21"/>
        <v>38266</v>
      </c>
      <c r="E18" s="12">
        <f t="shared" si="21"/>
        <v>0.89481807127490409</v>
      </c>
      <c r="F18" s="11">
        <f t="shared" si="21"/>
        <v>32153</v>
      </c>
      <c r="G18" s="12">
        <f t="shared" si="21"/>
        <v>0.75187073239173141</v>
      </c>
      <c r="H18" s="11">
        <f t="shared" si="21"/>
        <v>39</v>
      </c>
      <c r="I18" s="12">
        <f t="shared" si="21"/>
        <v>3.7374221370388115E-2</v>
      </c>
      <c r="J18" s="13">
        <f t="shared" si="21"/>
        <v>0</v>
      </c>
      <c r="K18" s="59">
        <f t="shared" ref="K18" si="22">K113</f>
        <v>0</v>
      </c>
    </row>
    <row r="19" spans="2:11" s="29" customFormat="1" ht="15" customHeight="1" x14ac:dyDescent="0.25">
      <c r="B19" s="31" t="str">
        <f t="shared" ref="B19:J19" si="23">B114</f>
        <v>Hutt</v>
      </c>
      <c r="C19" s="11">
        <f t="shared" si="23"/>
        <v>38130</v>
      </c>
      <c r="D19" s="11">
        <f t="shared" si="23"/>
        <v>34544</v>
      </c>
      <c r="E19" s="12">
        <f t="shared" si="23"/>
        <v>0.90595331759769215</v>
      </c>
      <c r="F19" s="11">
        <f t="shared" si="23"/>
        <v>29317</v>
      </c>
      <c r="G19" s="12">
        <f t="shared" si="23"/>
        <v>0.76886965643849992</v>
      </c>
      <c r="H19" s="11">
        <f t="shared" si="23"/>
        <v>44</v>
      </c>
      <c r="I19" s="12">
        <f t="shared" si="23"/>
        <v>4.7908538245168317E-2</v>
      </c>
      <c r="J19" s="13">
        <f t="shared" si="23"/>
        <v>1</v>
      </c>
      <c r="K19" s="59">
        <f t="shared" ref="K19" si="24">K114</f>
        <v>1.0888304146629162E-3</v>
      </c>
    </row>
    <row r="20" spans="2:11" s="29" customFormat="1" ht="15" customHeight="1" x14ac:dyDescent="0.25">
      <c r="B20" s="31" t="str">
        <f t="shared" ref="B20:J20" si="25">B115</f>
        <v>Capital and Coast</v>
      </c>
      <c r="C20" s="11">
        <f t="shared" si="25"/>
        <v>81406</v>
      </c>
      <c r="D20" s="11">
        <f t="shared" si="25"/>
        <v>76258</v>
      </c>
      <c r="E20" s="12">
        <f t="shared" si="25"/>
        <v>0.93676141807729163</v>
      </c>
      <c r="F20" s="11">
        <f t="shared" si="25"/>
        <v>64158</v>
      </c>
      <c r="G20" s="12">
        <f t="shared" si="25"/>
        <v>0.78812372552391718</v>
      </c>
      <c r="H20" s="11">
        <f t="shared" si="25"/>
        <v>149</v>
      </c>
      <c r="I20" s="12">
        <f t="shared" si="25"/>
        <v>7.0236084377577876E-2</v>
      </c>
      <c r="J20" s="13">
        <f t="shared" si="25"/>
        <v>0</v>
      </c>
      <c r="K20" s="59">
        <f t="shared" ref="K20" si="26">K115</f>
        <v>0</v>
      </c>
    </row>
    <row r="21" spans="2:11" s="29" customFormat="1" ht="15" customHeight="1" x14ac:dyDescent="0.25">
      <c r="B21" s="31" t="str">
        <f t="shared" ref="B21:J21" si="27">B116</f>
        <v>Wairarapa</v>
      </c>
      <c r="C21" s="11">
        <f t="shared" si="27"/>
        <v>10989</v>
      </c>
      <c r="D21" s="11">
        <f t="shared" si="27"/>
        <v>9856</v>
      </c>
      <c r="E21" s="12">
        <f t="shared" si="27"/>
        <v>0.89689689689689689</v>
      </c>
      <c r="F21" s="11">
        <f t="shared" si="27"/>
        <v>8297</v>
      </c>
      <c r="G21" s="12">
        <f t="shared" si="27"/>
        <v>0.75502775502775499</v>
      </c>
      <c r="H21" s="11">
        <f t="shared" si="27"/>
        <v>8</v>
      </c>
      <c r="I21" s="12">
        <f t="shared" si="27"/>
        <v>2.8103044496487116E-2</v>
      </c>
      <c r="J21" s="13">
        <f t="shared" si="27"/>
        <v>0</v>
      </c>
      <c r="K21" s="59">
        <f t="shared" ref="K21" si="28">K116</f>
        <v>0</v>
      </c>
    </row>
    <row r="22" spans="2:11" s="29" customFormat="1" ht="15" customHeight="1" x14ac:dyDescent="0.25">
      <c r="B22" s="31" t="str">
        <f t="shared" ref="B22:J22" si="29">B117</f>
        <v>Nelson Marlborough</v>
      </c>
      <c r="C22" s="11">
        <f t="shared" si="29"/>
        <v>38174</v>
      </c>
      <c r="D22" s="11">
        <f t="shared" si="29"/>
        <v>35447</v>
      </c>
      <c r="E22" s="12">
        <f t="shared" si="29"/>
        <v>0.92856394404568554</v>
      </c>
      <c r="F22" s="11">
        <f t="shared" si="29"/>
        <v>30750</v>
      </c>
      <c r="G22" s="12">
        <f t="shared" si="29"/>
        <v>0.80552208309320483</v>
      </c>
      <c r="H22" s="11">
        <f t="shared" si="29"/>
        <v>42</v>
      </c>
      <c r="I22" s="12">
        <f t="shared" si="29"/>
        <v>4.1940584172422406E-2</v>
      </c>
      <c r="J22" s="13">
        <f t="shared" si="29"/>
        <v>1</v>
      </c>
      <c r="K22" s="59">
        <f t="shared" ref="K22" si="30">K117</f>
        <v>9.9858533743862866E-4</v>
      </c>
    </row>
    <row r="23" spans="2:11" s="29" customFormat="1" ht="15" customHeight="1" x14ac:dyDescent="0.25">
      <c r="B23" s="31" t="str">
        <f t="shared" ref="B23:J23" si="31">B118</f>
        <v>West Coast</v>
      </c>
      <c r="C23" s="11">
        <f t="shared" si="31"/>
        <v>8530</v>
      </c>
      <c r="D23" s="11">
        <f t="shared" si="31"/>
        <v>7678</v>
      </c>
      <c r="E23" s="12">
        <f t="shared" si="31"/>
        <v>0.90011723329425553</v>
      </c>
      <c r="F23" s="11">
        <f t="shared" si="31"/>
        <v>6590</v>
      </c>
      <c r="G23" s="12">
        <f t="shared" si="31"/>
        <v>0.77256740914419697</v>
      </c>
      <c r="H23" s="11">
        <f t="shared" si="31"/>
        <v>11</v>
      </c>
      <c r="I23" s="12">
        <f t="shared" si="31"/>
        <v>5.090628615503278E-2</v>
      </c>
      <c r="J23" s="13">
        <f t="shared" si="31"/>
        <v>0</v>
      </c>
      <c r="K23" s="59">
        <f t="shared" ref="K23" si="32">K118</f>
        <v>0</v>
      </c>
    </row>
    <row r="24" spans="2:11" s="29" customFormat="1" ht="15" customHeight="1" x14ac:dyDescent="0.25">
      <c r="B24" s="31" t="str">
        <f t="shared" ref="B24:J24" si="33">B119</f>
        <v>Canterbury</v>
      </c>
      <c r="C24" s="11">
        <f t="shared" si="33"/>
        <v>137053</v>
      </c>
      <c r="D24" s="11">
        <f t="shared" si="33"/>
        <v>120158</v>
      </c>
      <c r="E24" s="12">
        <f t="shared" si="33"/>
        <v>0.87672652185650801</v>
      </c>
      <c r="F24" s="11">
        <f t="shared" si="33"/>
        <v>101539</v>
      </c>
      <c r="G24" s="12">
        <f t="shared" si="33"/>
        <v>0.74087396846475451</v>
      </c>
      <c r="H24" s="11">
        <f t="shared" si="33"/>
        <v>233</v>
      </c>
      <c r="I24" s="12">
        <f t="shared" si="33"/>
        <v>6.8709606074754875E-2</v>
      </c>
      <c r="J24" s="13">
        <f t="shared" si="33"/>
        <v>0</v>
      </c>
      <c r="K24" s="59">
        <f t="shared" ref="K24" si="34">K119</f>
        <v>0</v>
      </c>
    </row>
    <row r="25" spans="2:11" s="29" customFormat="1" ht="15" customHeight="1" x14ac:dyDescent="0.25">
      <c r="B25" s="31" t="str">
        <f t="shared" ref="B25:J25" si="35">B120</f>
        <v>South Canterbury</v>
      </c>
      <c r="C25" s="11">
        <f t="shared" si="35"/>
        <v>14827</v>
      </c>
      <c r="D25" s="11">
        <f t="shared" si="35"/>
        <v>13055</v>
      </c>
      <c r="E25" s="12">
        <f t="shared" si="35"/>
        <v>0.88048829837458686</v>
      </c>
      <c r="F25" s="11">
        <f t="shared" si="35"/>
        <v>11418</v>
      </c>
      <c r="G25" s="12">
        <f t="shared" si="35"/>
        <v>0.77008160787752078</v>
      </c>
      <c r="H25" s="11">
        <f t="shared" si="35"/>
        <v>16</v>
      </c>
      <c r="I25" s="12">
        <f t="shared" si="35"/>
        <v>4.2761692650334075E-2</v>
      </c>
      <c r="J25" s="13">
        <f t="shared" si="35"/>
        <v>0</v>
      </c>
      <c r="K25" s="59">
        <f t="shared" ref="K25" si="36">K120</f>
        <v>0</v>
      </c>
    </row>
    <row r="26" spans="2:11" s="29" customFormat="1" ht="15" customHeight="1" x14ac:dyDescent="0.25">
      <c r="B26" s="32" t="str">
        <f t="shared" ref="B26:J26" si="37">B121</f>
        <v>Southern</v>
      </c>
      <c r="C26" s="15">
        <f t="shared" si="37"/>
        <v>78999</v>
      </c>
      <c r="D26" s="15">
        <f t="shared" si="37"/>
        <v>73593</v>
      </c>
      <c r="E26" s="16">
        <f t="shared" si="37"/>
        <v>0.93156875403486117</v>
      </c>
      <c r="F26" s="15">
        <f t="shared" si="37"/>
        <v>62390</v>
      </c>
      <c r="G26" s="16">
        <f t="shared" si="37"/>
        <v>0.78975683236496663</v>
      </c>
      <c r="H26" s="15">
        <f t="shared" si="37"/>
        <v>134</v>
      </c>
      <c r="I26" s="16">
        <f t="shared" si="37"/>
        <v>6.4697835358493605E-2</v>
      </c>
      <c r="J26" s="17">
        <f t="shared" si="37"/>
        <v>0</v>
      </c>
      <c r="K26" s="60">
        <f t="shared" ref="K26" si="38">K121</f>
        <v>0</v>
      </c>
    </row>
    <row r="27" spans="2:11" s="29" customFormat="1" ht="15" customHeight="1" x14ac:dyDescent="0.25">
      <c r="B27" s="33" t="str">
        <f t="shared" ref="B27:J27" si="39">B122</f>
        <v>Total</v>
      </c>
      <c r="C27" s="18">
        <f t="shared" si="39"/>
        <v>1205246</v>
      </c>
      <c r="D27" s="18">
        <f t="shared" si="39"/>
        <v>1081011</v>
      </c>
      <c r="E27" s="19">
        <f t="shared" si="39"/>
        <v>0.89692145835787884</v>
      </c>
      <c r="F27" s="18">
        <f t="shared" si="39"/>
        <v>916308</v>
      </c>
      <c r="G27" s="19">
        <f t="shared" si="39"/>
        <v>0.760266368857478</v>
      </c>
      <c r="H27" s="18">
        <f t="shared" si="39"/>
        <v>2214</v>
      </c>
      <c r="I27" s="19">
        <f t="shared" si="39"/>
        <v>7.1154247882887947E-2</v>
      </c>
      <c r="J27" s="20">
        <f t="shared" si="39"/>
        <v>7</v>
      </c>
      <c r="K27" s="64">
        <f t="shared" ref="K27" si="40">K122</f>
        <v>2.2496826340569814E-4</v>
      </c>
    </row>
    <row r="28" spans="2:11" s="29" customFormat="1" ht="15" customHeight="1" x14ac:dyDescent="0.25">
      <c r="B28" s="31"/>
      <c r="C28" s="11"/>
      <c r="D28" s="11"/>
      <c r="E28" s="12"/>
      <c r="F28" s="11"/>
      <c r="G28" s="12"/>
      <c r="H28" s="11"/>
      <c r="I28" s="12"/>
      <c r="J28" s="13"/>
      <c r="K28" s="14"/>
    </row>
    <row r="29" spans="2:11" ht="15" customHeight="1" x14ac:dyDescent="0.25">
      <c r="C29" s="23"/>
      <c r="D29" s="23"/>
      <c r="E29" s="22"/>
      <c r="F29" s="23"/>
      <c r="G29" s="22"/>
      <c r="H29" s="23"/>
      <c r="I29" s="22"/>
      <c r="J29" s="23"/>
      <c r="K29" s="22"/>
    </row>
    <row r="30" spans="2:11" ht="15" customHeight="1" x14ac:dyDescent="0.25">
      <c r="B30" s="24" t="s">
        <v>47</v>
      </c>
      <c r="C30" s="25"/>
      <c r="D30" s="25"/>
      <c r="E30" s="26"/>
      <c r="F30" s="25"/>
      <c r="G30" s="26"/>
      <c r="H30" s="25"/>
      <c r="I30" s="26"/>
      <c r="J30" s="25"/>
      <c r="K30" s="26"/>
    </row>
    <row r="31" spans="2:11" ht="15" customHeight="1" x14ac:dyDescent="0.25">
      <c r="B31" s="34" t="str">
        <f>settings!$A$2</f>
        <v>Data extracted from MoH NCSP Datamart on 29 September 2016</v>
      </c>
      <c r="C31" s="3"/>
      <c r="D31" s="3"/>
      <c r="E31" s="3"/>
      <c r="F31" s="3"/>
      <c r="G31" s="3"/>
      <c r="H31" s="3"/>
      <c r="I31" s="3"/>
      <c r="J31" s="3"/>
      <c r="K31" s="3"/>
    </row>
    <row r="32" spans="2:11" ht="15" customHeight="1" x14ac:dyDescent="0.25">
      <c r="B32" s="34" t="str">
        <f>settings!$A$3</f>
        <v>Data is from the time period September 2011 to August 2016</v>
      </c>
      <c r="C32" s="3"/>
      <c r="D32" s="3"/>
      <c r="E32" s="3"/>
      <c r="F32" s="3"/>
      <c r="G32" s="3"/>
      <c r="H32" s="3"/>
      <c r="I32" s="3"/>
      <c r="J32" s="3"/>
      <c r="K32" s="3"/>
    </row>
    <row r="33" spans="2:11" ht="15" customHeight="1" x14ac:dyDescent="0.25">
      <c r="B33" s="34" t="str">
        <f>settings!$A$4</f>
        <v>The denominator for calculating coverage is Statistics New Zealand’s 2015 update of district health board (DHB) population projections (2013 Census base) adjusted for the prevalence of hysterectomy.</v>
      </c>
      <c r="C33" s="3"/>
      <c r="D33" s="3"/>
      <c r="E33" s="3"/>
      <c r="F33" s="3"/>
      <c r="G33" s="3"/>
      <c r="H33" s="3"/>
      <c r="I33" s="3"/>
      <c r="J33" s="3"/>
      <c r="K33" s="3"/>
    </row>
    <row r="34" spans="2:11" ht="15" customHeight="1" x14ac:dyDescent="0.25">
      <c r="B34" s="34" t="str">
        <f>settings!$A$5</f>
        <v>For screened women, Age, Ethnicity and DHB of Domicile are that recorded on the Ministry of Health's National Health Index at the time of reporting. Screened women of unknown ethnicity are included with Other.</v>
      </c>
      <c r="C34" s="3"/>
      <c r="D34" s="3"/>
      <c r="E34" s="3"/>
      <c r="F34" s="3"/>
      <c r="G34" s="3"/>
      <c r="H34" s="3"/>
      <c r="I34" s="3"/>
      <c r="J34" s="3"/>
      <c r="K34" s="3"/>
    </row>
    <row r="35" spans="2:11" ht="15" customHeight="1" x14ac:dyDescent="0.25">
      <c r="B35" s="34" t="str">
        <f>settings!$A$6</f>
        <v>First screening event includes all first screenings events for eligible women, by the programme within the reporting month.</v>
      </c>
      <c r="C35" s="3"/>
      <c r="D35" s="3"/>
      <c r="E35" s="3"/>
      <c r="F35" s="3"/>
      <c r="G35" s="3"/>
      <c r="H35" s="3"/>
      <c r="I35" s="3"/>
      <c r="J35" s="3"/>
      <c r="K35" s="3"/>
    </row>
    <row r="36" spans="2:11" ht="15" customHeight="1" x14ac:dyDescent="0.25">
      <c r="B36"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36" s="3"/>
      <c r="D36" s="3"/>
      <c r="E36" s="3"/>
      <c r="F36" s="3"/>
      <c r="G36" s="3"/>
      <c r="H36" s="3"/>
      <c r="I36" s="3"/>
      <c r="J36" s="3"/>
      <c r="K36" s="3"/>
    </row>
    <row r="37" spans="2:11" ht="15" customHeight="1" x14ac:dyDescent="0.25">
      <c r="B37" s="34" t="str">
        <f>settings!$A$8</f>
        <v>Withdrawnincludes all women who have requested that their screening records be removed from the NCSP register within the reporting month.</v>
      </c>
      <c r="C37" s="3"/>
      <c r="D37" s="3"/>
      <c r="E37" s="3"/>
      <c r="F37" s="3"/>
      <c r="G37" s="3"/>
      <c r="H37" s="3"/>
      <c r="I37" s="3"/>
      <c r="J37" s="3"/>
      <c r="K37" s="3"/>
    </row>
    <row r="38" spans="2:11" ht="15" customHeight="1" x14ac:dyDescent="0.25">
      <c r="B38" s="34" t="str">
        <f>settings!$A$9</f>
        <v>Withdrawn % is calculated by dividing the number of withdrawals in the reporting month by one twelfth of the number of screens in the previous 12 months.</v>
      </c>
      <c r="C38" s="3"/>
      <c r="D38" s="3"/>
      <c r="E38" s="3"/>
      <c r="F38" s="3"/>
      <c r="G38" s="3"/>
      <c r="H38" s="3"/>
      <c r="I38" s="3"/>
      <c r="J38" s="3"/>
      <c r="K38" s="3"/>
    </row>
    <row r="39" spans="2:11" s="3" customFormat="1" ht="15" customHeight="1" x14ac:dyDescent="0.25"/>
    <row r="40" spans="2:11" s="3" customFormat="1" ht="15" customHeight="1" x14ac:dyDescent="0.25"/>
    <row r="41" spans="2:11" s="3" customFormat="1" ht="15" customHeight="1" x14ac:dyDescent="0.25"/>
    <row r="42" spans="2:11" s="3" customFormat="1" ht="15" customHeight="1" x14ac:dyDescent="0.25"/>
    <row r="43" spans="2:11" s="3" customFormat="1" ht="15" customHeight="1" x14ac:dyDescent="0.25"/>
    <row r="44" spans="2:11" s="3" customFormat="1" ht="15" customHeight="1" x14ac:dyDescent="0.25"/>
    <row r="45" spans="2:11" s="3" customFormat="1" ht="15" customHeight="1" x14ac:dyDescent="0.25"/>
    <row r="46" spans="2:11" s="3" customFormat="1" ht="15" customHeight="1" x14ac:dyDescent="0.25"/>
    <row r="47" spans="2:11" s="3" customFormat="1" ht="15" customHeight="1" x14ac:dyDescent="0.25"/>
    <row r="48" spans="2:11" s="3" customFormat="1" ht="15" customHeight="1" x14ac:dyDescent="0.25"/>
    <row r="49" s="3" customFormat="1" ht="15" customHeight="1" x14ac:dyDescent="0.25"/>
    <row r="50" s="3" customFormat="1" ht="15" customHeight="1" x14ac:dyDescent="0.25"/>
    <row r="51" s="3" customFormat="1" ht="15" customHeight="1" x14ac:dyDescent="0.25"/>
    <row r="52" s="3" customFormat="1" ht="15" customHeight="1" x14ac:dyDescent="0.25"/>
    <row r="53" s="3" customFormat="1" ht="15" customHeight="1" x14ac:dyDescent="0.25"/>
    <row r="54" s="3" customFormat="1" ht="15" customHeight="1" x14ac:dyDescent="0.25"/>
    <row r="55" s="3" customFormat="1" ht="15" customHeight="1" x14ac:dyDescent="0.25"/>
    <row r="56" s="3" customFormat="1" ht="15" customHeight="1" x14ac:dyDescent="0.25"/>
    <row r="57" s="3" customFormat="1" ht="15" customHeight="1" x14ac:dyDescent="0.25"/>
    <row r="58" s="3" customFormat="1" ht="15" customHeight="1" x14ac:dyDescent="0.25"/>
    <row r="59" s="3" customFormat="1" ht="15" customHeight="1" x14ac:dyDescent="0.25"/>
    <row r="60" s="3" customFormat="1" ht="15" customHeight="1" x14ac:dyDescent="0.25"/>
    <row r="61" s="3" customFormat="1" ht="15" customHeight="1" x14ac:dyDescent="0.25"/>
    <row r="62" s="3" customFormat="1" ht="15" customHeight="1" x14ac:dyDescent="0.25"/>
    <row r="63" s="3" customFormat="1" ht="15" customHeight="1" x14ac:dyDescent="0.25"/>
    <row r="64" s="3" customFormat="1" ht="15" customHeight="1" x14ac:dyDescent="0.25"/>
    <row r="65" spans="3:11" s="3" customFormat="1" ht="15" customHeight="1" x14ac:dyDescent="0.25"/>
    <row r="66" spans="3:11" s="3" customFormat="1" ht="15" customHeight="1" x14ac:dyDescent="0.25"/>
    <row r="67" spans="3:11" s="3" customFormat="1" ht="15" customHeight="1" x14ac:dyDescent="0.25"/>
    <row r="68" spans="3:11" s="3" customFormat="1" ht="15" customHeight="1" x14ac:dyDescent="0.25"/>
    <row r="69" spans="3:11" s="3" customFormat="1" ht="15" customHeight="1" x14ac:dyDescent="0.25"/>
    <row r="70" spans="3:11" ht="15" customHeight="1" x14ac:dyDescent="0.25">
      <c r="C70" s="23"/>
      <c r="D70" s="23"/>
      <c r="E70" s="22"/>
      <c r="F70" s="23"/>
      <c r="G70" s="22"/>
      <c r="H70" s="23"/>
      <c r="I70" s="22"/>
      <c r="J70" s="23"/>
      <c r="K70" s="22"/>
    </row>
    <row r="71" spans="3:11" ht="15" customHeight="1" x14ac:dyDescent="0.25">
      <c r="C71" s="23"/>
      <c r="D71" s="23"/>
      <c r="E71" s="22"/>
      <c r="F71" s="23"/>
      <c r="G71" s="22"/>
      <c r="H71" s="23"/>
      <c r="I71" s="22"/>
      <c r="J71" s="23"/>
      <c r="K71" s="22"/>
    </row>
    <row r="72" spans="3:11" ht="15" customHeight="1" x14ac:dyDescent="0.25">
      <c r="C72" s="23"/>
      <c r="D72" s="23"/>
      <c r="E72" s="22"/>
      <c r="F72" s="23"/>
      <c r="G72" s="22"/>
      <c r="H72" s="23"/>
      <c r="I72" s="22"/>
      <c r="J72" s="23"/>
      <c r="K72" s="22"/>
    </row>
    <row r="73" spans="3:11" ht="15" customHeight="1" x14ac:dyDescent="0.25">
      <c r="C73" s="23"/>
      <c r="D73" s="23"/>
      <c r="E73" s="22"/>
      <c r="F73" s="23"/>
      <c r="G73" s="22"/>
      <c r="H73" s="23"/>
      <c r="I73" s="22"/>
      <c r="J73" s="23"/>
      <c r="K73" s="22"/>
    </row>
    <row r="74" spans="3:11" ht="15" customHeight="1" x14ac:dyDescent="0.25">
      <c r="C74" s="23"/>
      <c r="D74" s="23"/>
      <c r="E74" s="22"/>
      <c r="F74" s="23"/>
      <c r="G74" s="22"/>
      <c r="H74" s="23"/>
      <c r="I74" s="22"/>
      <c r="J74" s="23"/>
      <c r="K74" s="22"/>
    </row>
    <row r="75" spans="3:11" ht="15" customHeight="1" x14ac:dyDescent="0.25">
      <c r="C75" s="23"/>
      <c r="D75" s="23"/>
      <c r="E75" s="22"/>
      <c r="F75" s="23"/>
      <c r="G75" s="22"/>
      <c r="H75" s="23"/>
      <c r="I75" s="22"/>
      <c r="J75" s="23"/>
      <c r="K75" s="22"/>
    </row>
    <row r="76" spans="3:11" ht="15" customHeight="1" x14ac:dyDescent="0.25">
      <c r="C76" s="23"/>
      <c r="D76" s="23"/>
      <c r="E76" s="22"/>
      <c r="F76" s="23"/>
      <c r="G76" s="22"/>
      <c r="H76" s="23"/>
      <c r="I76" s="22"/>
      <c r="J76" s="23"/>
      <c r="K76" s="22"/>
    </row>
    <row r="77" spans="3:11" ht="15" customHeight="1" x14ac:dyDescent="0.25">
      <c r="C77" s="23"/>
      <c r="D77" s="23"/>
      <c r="E77" s="22"/>
      <c r="F77" s="23"/>
      <c r="G77" s="22"/>
      <c r="H77" s="23"/>
      <c r="I77" s="22"/>
      <c r="J77" s="23"/>
      <c r="K77" s="22"/>
    </row>
    <row r="78" spans="3:11" ht="15" customHeight="1" x14ac:dyDescent="0.25">
      <c r="C78" s="23"/>
      <c r="D78" s="23"/>
      <c r="E78" s="22"/>
      <c r="F78" s="23"/>
      <c r="G78" s="22"/>
      <c r="H78" s="23"/>
      <c r="I78" s="22"/>
      <c r="J78" s="23"/>
      <c r="K78" s="22"/>
    </row>
    <row r="79" spans="3:11" ht="15" customHeight="1" x14ac:dyDescent="0.25">
      <c r="C79" s="23"/>
      <c r="D79" s="23"/>
      <c r="E79" s="22"/>
      <c r="F79" s="23"/>
      <c r="G79" s="22"/>
      <c r="H79" s="23"/>
      <c r="I79" s="22"/>
      <c r="J79" s="23"/>
      <c r="K79" s="22"/>
    </row>
    <row r="80" spans="3:11" ht="15" customHeight="1" x14ac:dyDescent="0.25">
      <c r="C80" s="23"/>
      <c r="D80" s="23"/>
      <c r="E80" s="22"/>
      <c r="F80" s="23"/>
      <c r="G80" s="22"/>
      <c r="H80" s="23"/>
      <c r="I80" s="22"/>
      <c r="J80" s="23"/>
      <c r="K80" s="22"/>
    </row>
    <row r="81" spans="3:11" ht="15" customHeight="1" x14ac:dyDescent="0.25">
      <c r="C81" s="23"/>
      <c r="D81" s="23"/>
      <c r="E81" s="22"/>
      <c r="F81" s="23"/>
      <c r="G81" s="22"/>
      <c r="H81" s="23"/>
      <c r="I81" s="22"/>
      <c r="J81" s="23"/>
      <c r="K81" s="22"/>
    </row>
    <row r="82" spans="3:11" ht="15" customHeight="1" x14ac:dyDescent="0.25">
      <c r="C82" s="23"/>
      <c r="D82" s="23"/>
      <c r="E82" s="22"/>
      <c r="F82" s="23"/>
      <c r="G82" s="22"/>
      <c r="H82" s="23"/>
      <c r="I82" s="22"/>
      <c r="J82" s="23"/>
      <c r="K82" s="22"/>
    </row>
    <row r="83" spans="3:11" ht="15" customHeight="1" x14ac:dyDescent="0.25">
      <c r="C83" s="23"/>
      <c r="D83" s="23"/>
      <c r="E83" s="22"/>
      <c r="F83" s="23"/>
      <c r="G83" s="22"/>
      <c r="H83" s="23"/>
      <c r="I83" s="22"/>
      <c r="J83" s="23"/>
      <c r="K83" s="22"/>
    </row>
    <row r="84" spans="3:11" ht="15" customHeight="1" x14ac:dyDescent="0.25">
      <c r="C84" s="23"/>
      <c r="D84" s="23"/>
      <c r="E84" s="22"/>
      <c r="F84" s="23"/>
      <c r="G84" s="22"/>
      <c r="H84" s="23"/>
      <c r="I84" s="22"/>
      <c r="J84" s="23"/>
      <c r="K84" s="22"/>
    </row>
    <row r="85" spans="3:11" ht="15" customHeight="1" x14ac:dyDescent="0.25">
      <c r="C85" s="23"/>
      <c r="D85" s="23"/>
      <c r="E85" s="22"/>
      <c r="F85" s="23"/>
      <c r="G85" s="22"/>
      <c r="H85" s="23"/>
      <c r="I85" s="22"/>
      <c r="J85" s="23"/>
      <c r="K85" s="22"/>
    </row>
    <row r="86" spans="3:11" ht="15" customHeight="1" x14ac:dyDescent="0.25">
      <c r="C86" s="23"/>
      <c r="D86" s="23"/>
      <c r="E86" s="22"/>
      <c r="F86" s="23"/>
      <c r="G86" s="22"/>
      <c r="H86" s="23"/>
      <c r="I86" s="22"/>
      <c r="J86" s="23"/>
      <c r="K86" s="22"/>
    </row>
    <row r="87" spans="3:11" ht="15" customHeight="1" x14ac:dyDescent="0.25">
      <c r="C87" s="23"/>
      <c r="D87" s="23"/>
      <c r="E87" s="22"/>
      <c r="F87" s="23"/>
      <c r="G87" s="22"/>
      <c r="H87" s="23"/>
      <c r="I87" s="22"/>
      <c r="J87" s="23"/>
      <c r="K87" s="22"/>
    </row>
    <row r="88" spans="3:11" ht="15" customHeight="1" x14ac:dyDescent="0.25">
      <c r="C88" s="23"/>
      <c r="D88" s="23"/>
      <c r="E88" s="22"/>
      <c r="F88" s="23"/>
      <c r="G88" s="22"/>
      <c r="H88" s="23"/>
      <c r="I88" s="22"/>
      <c r="J88" s="23"/>
      <c r="K88" s="22"/>
    </row>
    <row r="89" spans="3:11" ht="15" customHeight="1" x14ac:dyDescent="0.25">
      <c r="C89" s="23"/>
      <c r="D89" s="23"/>
      <c r="E89" s="22"/>
      <c r="F89" s="23"/>
      <c r="G89" s="22"/>
      <c r="H89" s="23"/>
      <c r="I89" s="22"/>
      <c r="J89" s="23"/>
      <c r="K89" s="22"/>
    </row>
    <row r="90" spans="3:11" ht="15" customHeight="1" x14ac:dyDescent="0.25">
      <c r="C90" s="23"/>
      <c r="D90" s="23"/>
      <c r="E90" s="22"/>
      <c r="F90" s="23"/>
      <c r="G90" s="22"/>
      <c r="H90" s="23"/>
      <c r="I90" s="22"/>
      <c r="J90" s="23"/>
      <c r="K90" s="22"/>
    </row>
    <row r="91" spans="3:11" ht="15" customHeight="1" x14ac:dyDescent="0.25">
      <c r="C91" s="23"/>
      <c r="D91" s="23"/>
      <c r="E91" s="22"/>
      <c r="F91" s="23"/>
      <c r="G91" s="22"/>
      <c r="H91" s="23"/>
      <c r="I91" s="22"/>
      <c r="J91" s="23"/>
      <c r="K91" s="22"/>
    </row>
    <row r="92" spans="3:11" ht="15" customHeight="1" x14ac:dyDescent="0.25">
      <c r="C92" s="23"/>
      <c r="D92" s="23"/>
      <c r="E92" s="22"/>
      <c r="F92" s="23"/>
      <c r="G92" s="22"/>
      <c r="H92" s="23"/>
      <c r="I92" s="22"/>
      <c r="J92" s="23"/>
      <c r="K92" s="22"/>
    </row>
    <row r="93" spans="3:11" ht="15" customHeight="1" x14ac:dyDescent="0.25">
      <c r="C93" s="23"/>
      <c r="D93" s="23"/>
      <c r="E93" s="22"/>
      <c r="F93" s="23"/>
      <c r="G93" s="22"/>
      <c r="H93" s="23"/>
      <c r="I93" s="22"/>
      <c r="J93" s="23"/>
      <c r="K93" s="22"/>
    </row>
    <row r="94" spans="3:11" ht="15" customHeight="1" x14ac:dyDescent="0.25">
      <c r="C94" s="23"/>
      <c r="D94" s="23"/>
      <c r="E94" s="22"/>
      <c r="F94" s="23"/>
      <c r="G94" s="22"/>
      <c r="H94" s="23"/>
      <c r="I94" s="22"/>
      <c r="J94" s="23"/>
      <c r="K94" s="22"/>
    </row>
    <row r="95" spans="3:11" ht="15" customHeight="1" x14ac:dyDescent="0.25">
      <c r="C95" s="23"/>
      <c r="D95" s="23"/>
      <c r="E95" s="22"/>
      <c r="F95" s="23"/>
      <c r="G95" s="22"/>
      <c r="H95" s="23"/>
      <c r="I95" s="22"/>
      <c r="J95" s="23"/>
      <c r="K95" s="22"/>
    </row>
    <row r="96" spans="3:11" ht="15" customHeight="1" x14ac:dyDescent="0.25">
      <c r="C96" s="23"/>
      <c r="D96" s="23"/>
      <c r="E96" s="22"/>
      <c r="F96" s="23"/>
      <c r="G96" s="22"/>
      <c r="H96" s="23"/>
      <c r="I96" s="22"/>
      <c r="J96" s="23"/>
      <c r="K96" s="22"/>
    </row>
    <row r="97" spans="2:11" ht="15" customHeight="1" x14ac:dyDescent="0.25">
      <c r="C97" s="23"/>
      <c r="D97" s="23"/>
      <c r="E97" s="22"/>
      <c r="F97" s="23"/>
      <c r="G97" s="22"/>
      <c r="H97" s="23"/>
      <c r="I97" s="22"/>
      <c r="J97" s="23"/>
      <c r="K97" s="22"/>
    </row>
    <row r="98" spans="2:11" ht="15" customHeight="1" x14ac:dyDescent="0.25">
      <c r="C98" s="23"/>
      <c r="D98" s="23"/>
      <c r="E98" s="22"/>
      <c r="F98" s="23"/>
      <c r="G98" s="22"/>
      <c r="H98" s="23"/>
      <c r="I98" s="22"/>
      <c r="J98" s="23"/>
      <c r="K98" s="22"/>
    </row>
    <row r="99" spans="2:11" ht="15" customHeight="1" x14ac:dyDescent="0.25">
      <c r="C99" s="23"/>
      <c r="D99" s="23"/>
      <c r="E99" s="22"/>
      <c r="F99" s="23"/>
      <c r="G99" s="22"/>
      <c r="H99" s="23"/>
      <c r="I99" s="22"/>
      <c r="J99" s="23"/>
      <c r="K99" s="22"/>
    </row>
    <row r="100" spans="2:11" ht="15" customHeight="1" x14ac:dyDescent="0.25">
      <c r="C100" s="23"/>
      <c r="D100" s="23"/>
      <c r="E100" s="22"/>
      <c r="F100" s="23"/>
      <c r="G100" s="22"/>
      <c r="H100" s="23"/>
      <c r="I100" s="22"/>
      <c r="J100" s="23"/>
      <c r="K100" s="22"/>
    </row>
    <row r="101" spans="2:11" ht="15" customHeight="1" x14ac:dyDescent="0.2">
      <c r="B101" s="65" t="s">
        <v>51</v>
      </c>
      <c r="C101" s="65" t="s">
        <v>50</v>
      </c>
      <c r="D101" s="65" t="s">
        <v>52</v>
      </c>
      <c r="E101" s="65" t="s">
        <v>57</v>
      </c>
      <c r="F101" s="65" t="s">
        <v>53</v>
      </c>
      <c r="G101" s="65" t="s">
        <v>56</v>
      </c>
      <c r="H101" s="65" t="s">
        <v>54</v>
      </c>
      <c r="I101" s="65" t="s">
        <v>58</v>
      </c>
      <c r="J101" s="65" t="s">
        <v>101</v>
      </c>
      <c r="K101" s="65" t="s">
        <v>102</v>
      </c>
    </row>
    <row r="102" spans="2:11" ht="15" customHeight="1" x14ac:dyDescent="0.2">
      <c r="B102" s="66" t="s">
        <v>30</v>
      </c>
      <c r="C102" s="67">
        <v>41912</v>
      </c>
      <c r="D102" s="67">
        <v>37611</v>
      </c>
      <c r="E102" s="68">
        <v>0.89738022523382321</v>
      </c>
      <c r="F102" s="67">
        <v>31159</v>
      </c>
      <c r="G102" s="68">
        <v>0.7434386333269708</v>
      </c>
      <c r="H102" s="67">
        <v>60</v>
      </c>
      <c r="I102" s="68">
        <v>5.8261854669040304E-2</v>
      </c>
      <c r="J102" s="67">
        <v>0</v>
      </c>
      <c r="K102" s="69">
        <v>0</v>
      </c>
    </row>
    <row r="103" spans="2:11" ht="15" customHeight="1" x14ac:dyDescent="0.2">
      <c r="B103" s="66" t="s">
        <v>37</v>
      </c>
      <c r="C103" s="67">
        <v>156885</v>
      </c>
      <c r="D103" s="67">
        <v>139502</v>
      </c>
      <c r="E103" s="68">
        <v>0.88919909487841409</v>
      </c>
      <c r="F103" s="67">
        <v>118350</v>
      </c>
      <c r="G103" s="68">
        <v>0.75437422315708957</v>
      </c>
      <c r="H103" s="67">
        <v>341</v>
      </c>
      <c r="I103" s="68">
        <v>8.2508317370702688E-2</v>
      </c>
      <c r="J103" s="67">
        <v>2</v>
      </c>
      <c r="K103" s="69">
        <v>4.8391974997479583E-4</v>
      </c>
    </row>
    <row r="104" spans="2:11" ht="15" customHeight="1" x14ac:dyDescent="0.2">
      <c r="B104" s="66" t="s">
        <v>8</v>
      </c>
      <c r="C104" s="67">
        <v>140640</v>
      </c>
      <c r="D104" s="67">
        <v>120910</v>
      </c>
      <c r="E104" s="68">
        <v>0.85971274175199086</v>
      </c>
      <c r="F104" s="67">
        <v>102810</v>
      </c>
      <c r="G104" s="68">
        <v>0.73101535836177478</v>
      </c>
      <c r="H104" s="67">
        <v>450</v>
      </c>
      <c r="I104" s="68">
        <v>0.12195121951219512</v>
      </c>
      <c r="J104" s="67">
        <v>1</v>
      </c>
      <c r="K104" s="69">
        <v>2.7100271002710027E-4</v>
      </c>
    </row>
    <row r="105" spans="2:11" ht="15" customHeight="1" x14ac:dyDescent="0.2">
      <c r="B105" s="66" t="s">
        <v>25</v>
      </c>
      <c r="C105" s="67">
        <v>135965</v>
      </c>
      <c r="D105" s="67">
        <v>119808</v>
      </c>
      <c r="E105" s="68">
        <v>0.88116794763358219</v>
      </c>
      <c r="F105" s="67">
        <v>101082</v>
      </c>
      <c r="G105" s="68">
        <v>0.74344132681204722</v>
      </c>
      <c r="H105" s="67">
        <v>310</v>
      </c>
      <c r="I105" s="68">
        <v>8.6407135557000844E-2</v>
      </c>
      <c r="J105" s="67">
        <v>0</v>
      </c>
      <c r="K105" s="69">
        <v>0</v>
      </c>
    </row>
    <row r="106" spans="2:11" ht="15" customHeight="1" x14ac:dyDescent="0.2">
      <c r="B106" s="66" t="s">
        <v>35</v>
      </c>
      <c r="C106" s="67">
        <v>98734</v>
      </c>
      <c r="D106" s="67">
        <v>87875</v>
      </c>
      <c r="E106" s="68">
        <v>0.89001762310855426</v>
      </c>
      <c r="F106" s="67">
        <v>75013</v>
      </c>
      <c r="G106" s="68">
        <v>0.75974841493305245</v>
      </c>
      <c r="H106" s="67">
        <v>171</v>
      </c>
      <c r="I106" s="68">
        <v>6.8468468468468463E-2</v>
      </c>
      <c r="J106" s="67">
        <v>1</v>
      </c>
      <c r="K106" s="69">
        <v>4.0040040040040042E-4</v>
      </c>
    </row>
    <row r="107" spans="2:11" ht="15" customHeight="1" x14ac:dyDescent="0.2">
      <c r="B107" s="66" t="s">
        <v>27</v>
      </c>
      <c r="C107" s="67">
        <v>26530</v>
      </c>
      <c r="D107" s="67">
        <v>24362</v>
      </c>
      <c r="E107" s="68">
        <v>0.91828119110441009</v>
      </c>
      <c r="F107" s="67">
        <v>20567</v>
      </c>
      <c r="G107" s="68">
        <v>0.77523558235959289</v>
      </c>
      <c r="H107" s="67">
        <v>43</v>
      </c>
      <c r="I107" s="68">
        <v>6.0076842472930492E-2</v>
      </c>
      <c r="J107" s="67">
        <v>0</v>
      </c>
      <c r="K107" s="69">
        <v>0</v>
      </c>
    </row>
    <row r="108" spans="2:11" ht="15" customHeight="1" x14ac:dyDescent="0.2">
      <c r="B108" s="66" t="s">
        <v>22</v>
      </c>
      <c r="C108" s="67">
        <v>56638</v>
      </c>
      <c r="D108" s="67">
        <v>52597</v>
      </c>
      <c r="E108" s="68">
        <v>0.92865214167166921</v>
      </c>
      <c r="F108" s="67">
        <v>45007</v>
      </c>
      <c r="G108" s="68">
        <v>0.79464317242840499</v>
      </c>
      <c r="H108" s="67">
        <v>67</v>
      </c>
      <c r="I108" s="68">
        <v>4.2861712336069939E-2</v>
      </c>
      <c r="J108" s="67">
        <v>0</v>
      </c>
      <c r="K108" s="69">
        <v>0</v>
      </c>
    </row>
    <row r="109" spans="2:11" ht="15" customHeight="1" x14ac:dyDescent="0.2">
      <c r="B109" s="66" t="s">
        <v>33</v>
      </c>
      <c r="C109" s="67">
        <v>11775</v>
      </c>
      <c r="D109" s="67">
        <v>10584</v>
      </c>
      <c r="E109" s="68">
        <v>0.89885350318471335</v>
      </c>
      <c r="F109" s="67">
        <v>8748</v>
      </c>
      <c r="G109" s="68">
        <v>0.74292993630573245</v>
      </c>
      <c r="H109" s="67">
        <v>15</v>
      </c>
      <c r="I109" s="68">
        <v>5.1443269505573021E-2</v>
      </c>
      <c r="J109" s="67">
        <v>0</v>
      </c>
      <c r="K109" s="69">
        <v>0</v>
      </c>
    </row>
    <row r="110" spans="2:11" ht="15" customHeight="1" x14ac:dyDescent="0.2">
      <c r="B110" s="66" t="s">
        <v>34</v>
      </c>
      <c r="C110" s="67">
        <v>29724</v>
      </c>
      <c r="D110" s="67">
        <v>27870</v>
      </c>
      <c r="E110" s="68">
        <v>0.93762616067823978</v>
      </c>
      <c r="F110" s="67">
        <v>24035</v>
      </c>
      <c r="G110" s="68">
        <v>0.80860584039833128</v>
      </c>
      <c r="H110" s="67">
        <v>34</v>
      </c>
      <c r="I110" s="68">
        <v>4.3603719140750244E-2</v>
      </c>
      <c r="J110" s="67">
        <v>0</v>
      </c>
      <c r="K110" s="69">
        <v>0</v>
      </c>
    </row>
    <row r="111" spans="2:11" ht="15" customHeight="1" x14ac:dyDescent="0.2">
      <c r="B111" s="66" t="s">
        <v>26</v>
      </c>
      <c r="C111" s="67">
        <v>40363</v>
      </c>
      <c r="D111" s="67">
        <v>36913</v>
      </c>
      <c r="E111" s="68">
        <v>0.91452567945891039</v>
      </c>
      <c r="F111" s="67">
        <v>31031</v>
      </c>
      <c r="G111" s="68">
        <v>0.76879815672769614</v>
      </c>
      <c r="H111" s="67">
        <v>27</v>
      </c>
      <c r="I111" s="68">
        <v>2.6799007444168736E-2</v>
      </c>
      <c r="J111" s="67">
        <v>1</v>
      </c>
      <c r="K111" s="69">
        <v>9.9255583126550868E-4</v>
      </c>
    </row>
    <row r="112" spans="2:11" ht="15" customHeight="1" x14ac:dyDescent="0.2">
      <c r="B112" s="66" t="s">
        <v>39</v>
      </c>
      <c r="C112" s="67">
        <v>15208</v>
      </c>
      <c r="D112" s="67">
        <v>14124</v>
      </c>
      <c r="E112" s="68">
        <v>0.92872172540768017</v>
      </c>
      <c r="F112" s="67">
        <v>11894</v>
      </c>
      <c r="G112" s="68">
        <v>0.78208837453971591</v>
      </c>
      <c r="H112" s="67">
        <v>20</v>
      </c>
      <c r="I112" s="68">
        <v>5.0261780104712037E-2</v>
      </c>
      <c r="J112" s="67">
        <v>0</v>
      </c>
      <c r="K112" s="69">
        <v>0</v>
      </c>
    </row>
    <row r="113" spans="2:11" ht="15" customHeight="1" x14ac:dyDescent="0.2">
      <c r="B113" s="66" t="s">
        <v>28</v>
      </c>
      <c r="C113" s="67">
        <v>42764</v>
      </c>
      <c r="D113" s="67">
        <v>38266</v>
      </c>
      <c r="E113" s="68">
        <v>0.89481807127490409</v>
      </c>
      <c r="F113" s="67">
        <v>32153</v>
      </c>
      <c r="G113" s="68">
        <v>0.75187073239173141</v>
      </c>
      <c r="H113" s="67">
        <v>39</v>
      </c>
      <c r="I113" s="68">
        <v>3.7374221370388115E-2</v>
      </c>
      <c r="J113" s="67">
        <v>0</v>
      </c>
      <c r="K113" s="69">
        <v>0</v>
      </c>
    </row>
    <row r="114" spans="2:11" ht="15" customHeight="1" x14ac:dyDescent="0.2">
      <c r="B114" s="66" t="s">
        <v>55</v>
      </c>
      <c r="C114" s="67">
        <v>38130</v>
      </c>
      <c r="D114" s="67">
        <v>34544</v>
      </c>
      <c r="E114" s="68">
        <v>0.90595331759769215</v>
      </c>
      <c r="F114" s="67">
        <v>29317</v>
      </c>
      <c r="G114" s="68">
        <v>0.76886965643849992</v>
      </c>
      <c r="H114" s="67">
        <v>44</v>
      </c>
      <c r="I114" s="68">
        <v>4.7908538245168317E-2</v>
      </c>
      <c r="J114" s="67">
        <v>1</v>
      </c>
      <c r="K114" s="69">
        <v>1.0888304146629162E-3</v>
      </c>
    </row>
    <row r="115" spans="2:11" ht="15" customHeight="1" x14ac:dyDescent="0.2">
      <c r="B115" s="66" t="s">
        <v>24</v>
      </c>
      <c r="C115" s="67">
        <v>81406</v>
      </c>
      <c r="D115" s="67">
        <v>76258</v>
      </c>
      <c r="E115" s="68">
        <v>0.93676141807729163</v>
      </c>
      <c r="F115" s="67">
        <v>64158</v>
      </c>
      <c r="G115" s="68">
        <v>0.78812372552391718</v>
      </c>
      <c r="H115" s="67">
        <v>149</v>
      </c>
      <c r="I115" s="68">
        <v>7.0236084377577876E-2</v>
      </c>
      <c r="J115" s="67">
        <v>0</v>
      </c>
      <c r="K115" s="69">
        <v>0</v>
      </c>
    </row>
    <row r="116" spans="2:11" ht="15" customHeight="1" x14ac:dyDescent="0.2">
      <c r="B116" s="66" t="s">
        <v>36</v>
      </c>
      <c r="C116" s="67">
        <v>10989</v>
      </c>
      <c r="D116" s="67">
        <v>9856</v>
      </c>
      <c r="E116" s="68">
        <v>0.89689689689689689</v>
      </c>
      <c r="F116" s="67">
        <v>8297</v>
      </c>
      <c r="G116" s="68">
        <v>0.75502775502775499</v>
      </c>
      <c r="H116" s="67">
        <v>8</v>
      </c>
      <c r="I116" s="68">
        <v>2.8103044496487116E-2</v>
      </c>
      <c r="J116" s="67">
        <v>0</v>
      </c>
      <c r="K116" s="69">
        <v>0</v>
      </c>
    </row>
    <row r="117" spans="2:11" ht="15" customHeight="1" x14ac:dyDescent="0.2">
      <c r="B117" s="66" t="s">
        <v>29</v>
      </c>
      <c r="C117" s="67">
        <v>38174</v>
      </c>
      <c r="D117" s="67">
        <v>35447</v>
      </c>
      <c r="E117" s="68">
        <v>0.92856394404568554</v>
      </c>
      <c r="F117" s="67">
        <v>30750</v>
      </c>
      <c r="G117" s="68">
        <v>0.80552208309320483</v>
      </c>
      <c r="H117" s="67">
        <v>42</v>
      </c>
      <c r="I117" s="68">
        <v>4.1940584172422406E-2</v>
      </c>
      <c r="J117" s="67">
        <v>1</v>
      </c>
      <c r="K117" s="69">
        <v>9.9858533743862866E-4</v>
      </c>
    </row>
    <row r="118" spans="2:11" ht="15" customHeight="1" x14ac:dyDescent="0.2">
      <c r="B118" s="66" t="s">
        <v>38</v>
      </c>
      <c r="C118" s="67">
        <v>8530</v>
      </c>
      <c r="D118" s="67">
        <v>7678</v>
      </c>
      <c r="E118" s="68">
        <v>0.90011723329425553</v>
      </c>
      <c r="F118" s="67">
        <v>6590</v>
      </c>
      <c r="G118" s="68">
        <v>0.77256740914419697</v>
      </c>
      <c r="H118" s="67">
        <v>11</v>
      </c>
      <c r="I118" s="68">
        <v>5.090628615503278E-2</v>
      </c>
      <c r="J118" s="67">
        <v>0</v>
      </c>
      <c r="K118" s="69">
        <v>0</v>
      </c>
    </row>
    <row r="119" spans="2:11" ht="15" customHeight="1" x14ac:dyDescent="0.2">
      <c r="B119" s="66" t="s">
        <v>23</v>
      </c>
      <c r="C119" s="67">
        <v>137053</v>
      </c>
      <c r="D119" s="67">
        <v>120158</v>
      </c>
      <c r="E119" s="68">
        <v>0.87672652185650801</v>
      </c>
      <c r="F119" s="67">
        <v>101539</v>
      </c>
      <c r="G119" s="68">
        <v>0.74087396846475451</v>
      </c>
      <c r="H119" s="67">
        <v>233</v>
      </c>
      <c r="I119" s="68">
        <v>6.8709606074754875E-2</v>
      </c>
      <c r="J119" s="67">
        <v>0</v>
      </c>
      <c r="K119" s="69">
        <v>0</v>
      </c>
    </row>
    <row r="120" spans="2:11" ht="15" customHeight="1" x14ac:dyDescent="0.2">
      <c r="B120" s="66" t="s">
        <v>31</v>
      </c>
      <c r="C120" s="67">
        <v>14827</v>
      </c>
      <c r="D120" s="67">
        <v>13055</v>
      </c>
      <c r="E120" s="68">
        <v>0.88048829837458686</v>
      </c>
      <c r="F120" s="67">
        <v>11418</v>
      </c>
      <c r="G120" s="68">
        <v>0.77008160787752078</v>
      </c>
      <c r="H120" s="67">
        <v>16</v>
      </c>
      <c r="I120" s="68">
        <v>4.2761692650334075E-2</v>
      </c>
      <c r="J120" s="67">
        <v>0</v>
      </c>
      <c r="K120" s="69">
        <v>0</v>
      </c>
    </row>
    <row r="121" spans="2:11" ht="15" customHeight="1" x14ac:dyDescent="0.2">
      <c r="B121" s="66" t="s">
        <v>32</v>
      </c>
      <c r="C121" s="67">
        <v>78999</v>
      </c>
      <c r="D121" s="67">
        <v>73593</v>
      </c>
      <c r="E121" s="68">
        <v>0.93156875403486117</v>
      </c>
      <c r="F121" s="67">
        <v>62390</v>
      </c>
      <c r="G121" s="68">
        <v>0.78975683236496663</v>
      </c>
      <c r="H121" s="67">
        <v>134</v>
      </c>
      <c r="I121" s="68">
        <v>6.4697835358493605E-2</v>
      </c>
      <c r="J121" s="67">
        <v>0</v>
      </c>
      <c r="K121" s="69">
        <v>0</v>
      </c>
    </row>
    <row r="122" spans="2:11" ht="15" customHeight="1" x14ac:dyDescent="0.2">
      <c r="B122" s="66" t="s">
        <v>46</v>
      </c>
      <c r="C122" s="67">
        <v>1205246</v>
      </c>
      <c r="D122" s="67">
        <v>1081011</v>
      </c>
      <c r="E122" s="68">
        <v>0.89692145835787884</v>
      </c>
      <c r="F122" s="67">
        <v>916308</v>
      </c>
      <c r="G122" s="68">
        <v>0.760266368857478</v>
      </c>
      <c r="H122" s="67">
        <v>2214</v>
      </c>
      <c r="I122" s="68">
        <v>7.1154247882887947E-2</v>
      </c>
      <c r="J122" s="67">
        <v>7</v>
      </c>
      <c r="K122" s="69">
        <v>2.2496826340569814E-4</v>
      </c>
    </row>
  </sheetData>
  <mergeCells count="1">
    <mergeCell ref="B3:K3"/>
  </mergeCells>
  <hyperlinks>
    <hyperlink ref="K2" location="Cover!A1" display="Return to Index"/>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11"/>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1" ht="25.5" customHeight="1" x14ac:dyDescent="0.25">
      <c r="B2" s="49" t="str">
        <f>"National Cervical Screening Programme (NCSP) " &amp; TEXT(data!B4,"mmmm yyyy") &amp; " Monthy Report"</f>
        <v>National Cervical Screening Programme (NCSP) August 2016 Monthy Report</v>
      </c>
      <c r="C2" s="52"/>
      <c r="D2" s="52"/>
      <c r="E2" s="52"/>
      <c r="F2" s="52"/>
      <c r="H2" s="48"/>
      <c r="I2" s="48"/>
      <c r="K2" s="53" t="s">
        <v>95</v>
      </c>
    </row>
    <row r="3" spans="2:11" ht="25.5" customHeight="1" x14ac:dyDescent="0.25">
      <c r="B3" s="71" t="str">
        <f>"Table 3: National Cervical Screening Programme 3-year and 5-year coverage rates, screening volumes, withdrawn, and first screening events for women aged 25-69 years by Age Group, " &amp; TEXT(data!B4,"mmmm yyyy")</f>
        <v>Table 3: National Cervical Screening Programme 3-year and 5-year coverage rates, screening volumes, withdrawn, and first screening events for women aged 25-69 years by Age Group, August 2016</v>
      </c>
      <c r="C3" s="71"/>
      <c r="D3" s="71"/>
      <c r="E3" s="71"/>
      <c r="F3" s="71"/>
      <c r="G3" s="71"/>
      <c r="H3" s="71"/>
      <c r="I3" s="71"/>
      <c r="J3" s="71"/>
      <c r="K3" s="71"/>
    </row>
    <row r="6" spans="2:11" s="29" customFormat="1" ht="41.25" customHeight="1" x14ac:dyDescent="0.25">
      <c r="B6" s="6" t="s">
        <v>62</v>
      </c>
      <c r="C6" s="7" t="s">
        <v>60</v>
      </c>
      <c r="D6" s="7" t="s">
        <v>41</v>
      </c>
      <c r="E6" s="7" t="s">
        <v>42</v>
      </c>
      <c r="F6" s="7" t="s">
        <v>43</v>
      </c>
      <c r="G6" s="7" t="s">
        <v>44</v>
      </c>
      <c r="H6" s="7" t="s">
        <v>61</v>
      </c>
      <c r="I6" s="7" t="s">
        <v>45</v>
      </c>
      <c r="J6" s="62" t="s">
        <v>87</v>
      </c>
      <c r="K6" s="62" t="s">
        <v>88</v>
      </c>
    </row>
    <row r="7" spans="2:11" s="29" customFormat="1" ht="15" customHeight="1" x14ac:dyDescent="0.25">
      <c r="B7" s="30" t="str">
        <f t="shared" ref="B7:C16" si="0">B102</f>
        <v>25 to 29</v>
      </c>
      <c r="C7" s="8">
        <f t="shared" si="0"/>
        <v>162783</v>
      </c>
      <c r="D7" s="8">
        <f t="shared" ref="D7:K7" si="1">D102</f>
        <v>129883</v>
      </c>
      <c r="E7" s="9">
        <f t="shared" si="1"/>
        <v>0.79789044310523827</v>
      </c>
      <c r="F7" s="8">
        <f t="shared" si="1"/>
        <v>106738</v>
      </c>
      <c r="G7" s="9">
        <f t="shared" si="1"/>
        <v>0.65570729130191729</v>
      </c>
      <c r="H7" s="8">
        <f t="shared" si="1"/>
        <v>728</v>
      </c>
      <c r="I7" s="9">
        <f t="shared" si="1"/>
        <v>0.18196209123099352</v>
      </c>
      <c r="J7" s="13">
        <f t="shared" si="1"/>
        <v>1</v>
      </c>
      <c r="K7" s="59">
        <f t="shared" si="1"/>
        <v>2.49947927515101E-4</v>
      </c>
    </row>
    <row r="8" spans="2:11" s="29" customFormat="1" ht="15" customHeight="1" x14ac:dyDescent="0.25">
      <c r="B8" s="31" t="str">
        <f t="shared" si="0"/>
        <v>30 to 34</v>
      </c>
      <c r="C8" s="11">
        <f t="shared" si="0"/>
        <v>149529</v>
      </c>
      <c r="D8" s="11">
        <f t="shared" ref="D8:K16" si="2">D103</f>
        <v>129695</v>
      </c>
      <c r="E8" s="12">
        <f t="shared" si="2"/>
        <v>0.86735683379143846</v>
      </c>
      <c r="F8" s="11">
        <f t="shared" si="2"/>
        <v>108279</v>
      </c>
      <c r="G8" s="12">
        <f t="shared" si="2"/>
        <v>0.72413378006941798</v>
      </c>
      <c r="H8" s="11">
        <f t="shared" si="2"/>
        <v>551</v>
      </c>
      <c r="I8" s="12">
        <f t="shared" si="2"/>
        <v>0.14012927837236408</v>
      </c>
      <c r="J8" s="13">
        <f t="shared" si="2"/>
        <v>0</v>
      </c>
      <c r="K8" s="59">
        <f t="shared" si="2"/>
        <v>0</v>
      </c>
    </row>
    <row r="9" spans="2:11" s="29" customFormat="1" ht="15" customHeight="1" x14ac:dyDescent="0.25">
      <c r="B9" s="31" t="str">
        <f t="shared" si="0"/>
        <v>35 to 39</v>
      </c>
      <c r="C9" s="11">
        <f t="shared" si="0"/>
        <v>140527</v>
      </c>
      <c r="D9" s="11">
        <f t="shared" si="2"/>
        <v>127722</v>
      </c>
      <c r="E9" s="12">
        <f t="shared" si="2"/>
        <v>0.90887872081521703</v>
      </c>
      <c r="F9" s="11">
        <f t="shared" si="2"/>
        <v>107650</v>
      </c>
      <c r="G9" s="12">
        <f t="shared" si="2"/>
        <v>0.76604495933165873</v>
      </c>
      <c r="H9" s="11">
        <f t="shared" si="2"/>
        <v>293</v>
      </c>
      <c r="I9" s="12">
        <f t="shared" si="2"/>
        <v>7.8389405390943745E-2</v>
      </c>
      <c r="J9" s="13">
        <f t="shared" si="2"/>
        <v>0</v>
      </c>
      <c r="K9" s="59">
        <f t="shared" si="2"/>
        <v>0</v>
      </c>
    </row>
    <row r="10" spans="2:11" s="29" customFormat="1" ht="15" customHeight="1" x14ac:dyDescent="0.25">
      <c r="B10" s="31" t="str">
        <f t="shared" si="0"/>
        <v>40 to 44</v>
      </c>
      <c r="C10" s="11">
        <f t="shared" si="0"/>
        <v>147278</v>
      </c>
      <c r="D10" s="11">
        <f t="shared" si="2"/>
        <v>136698</v>
      </c>
      <c r="E10" s="12">
        <f t="shared" si="2"/>
        <v>0.9281630657667812</v>
      </c>
      <c r="F10" s="11">
        <f t="shared" si="2"/>
        <v>115928</v>
      </c>
      <c r="G10" s="12">
        <f t="shared" si="2"/>
        <v>0.78713725064164375</v>
      </c>
      <c r="H10" s="11">
        <f t="shared" si="2"/>
        <v>204</v>
      </c>
      <c r="I10" s="12">
        <f t="shared" si="2"/>
        <v>5.1820491109229469E-2</v>
      </c>
      <c r="J10" s="13">
        <f t="shared" si="2"/>
        <v>0</v>
      </c>
      <c r="K10" s="59">
        <f t="shared" si="2"/>
        <v>0</v>
      </c>
    </row>
    <row r="11" spans="2:11" s="29" customFormat="1" ht="15" customHeight="1" x14ac:dyDescent="0.25">
      <c r="B11" s="31" t="str">
        <f t="shared" si="0"/>
        <v>45 to 49</v>
      </c>
      <c r="C11" s="11">
        <f t="shared" si="0"/>
        <v>150561</v>
      </c>
      <c r="D11" s="11">
        <f t="shared" si="2"/>
        <v>142079</v>
      </c>
      <c r="E11" s="12">
        <f t="shared" si="2"/>
        <v>0.94366402986165077</v>
      </c>
      <c r="F11" s="11">
        <f t="shared" si="2"/>
        <v>120995</v>
      </c>
      <c r="G11" s="12">
        <f t="shared" si="2"/>
        <v>0.80362776549039927</v>
      </c>
      <c r="H11" s="11">
        <f t="shared" si="2"/>
        <v>123</v>
      </c>
      <c r="I11" s="12">
        <f t="shared" si="2"/>
        <v>3.052361651087766E-2</v>
      </c>
      <c r="J11" s="13">
        <f t="shared" si="2"/>
        <v>1</v>
      </c>
      <c r="K11" s="59">
        <f t="shared" si="2"/>
        <v>2.4815948382827364E-4</v>
      </c>
    </row>
    <row r="12" spans="2:11" s="29" customFormat="1" ht="15" customHeight="1" x14ac:dyDescent="0.25">
      <c r="B12" s="31" t="str">
        <f t="shared" si="0"/>
        <v>50 to 54</v>
      </c>
      <c r="C12" s="11">
        <f t="shared" si="0"/>
        <v>142013</v>
      </c>
      <c r="D12" s="11">
        <f t="shared" si="2"/>
        <v>132850</v>
      </c>
      <c r="E12" s="12">
        <f t="shared" si="2"/>
        <v>0.93547773795356759</v>
      </c>
      <c r="F12" s="11">
        <f t="shared" si="2"/>
        <v>113391</v>
      </c>
      <c r="G12" s="12">
        <f t="shared" si="2"/>
        <v>0.79845507101462543</v>
      </c>
      <c r="H12" s="11">
        <f t="shared" si="2"/>
        <v>78</v>
      </c>
      <c r="I12" s="12">
        <f t="shared" si="2"/>
        <v>2.1017649436385684E-2</v>
      </c>
      <c r="J12" s="13">
        <f t="shared" si="2"/>
        <v>1</v>
      </c>
      <c r="K12" s="59">
        <f t="shared" si="2"/>
        <v>2.6945704405622673E-4</v>
      </c>
    </row>
    <row r="13" spans="2:11" s="29" customFormat="1" ht="15" customHeight="1" x14ac:dyDescent="0.25">
      <c r="B13" s="31" t="str">
        <f t="shared" si="0"/>
        <v>55 to 59</v>
      </c>
      <c r="C13" s="11">
        <f t="shared" si="0"/>
        <v>126215</v>
      </c>
      <c r="D13" s="11">
        <f t="shared" si="2"/>
        <v>116287</v>
      </c>
      <c r="E13" s="12">
        <f t="shared" si="2"/>
        <v>0.92134056966287681</v>
      </c>
      <c r="F13" s="11">
        <f t="shared" si="2"/>
        <v>99993</v>
      </c>
      <c r="G13" s="12">
        <f t="shared" si="2"/>
        <v>0.79224339420829537</v>
      </c>
      <c r="H13" s="11">
        <f t="shared" si="2"/>
        <v>100</v>
      </c>
      <c r="I13" s="12">
        <f t="shared" si="2"/>
        <v>3.0900757068548182E-2</v>
      </c>
      <c r="J13" s="13">
        <f t="shared" si="2"/>
        <v>1</v>
      </c>
      <c r="K13" s="59">
        <f t="shared" si="2"/>
        <v>3.0900757068548181E-4</v>
      </c>
    </row>
    <row r="14" spans="2:11" s="29" customFormat="1" ht="15" customHeight="1" x14ac:dyDescent="0.25">
      <c r="B14" s="31" t="str">
        <f t="shared" si="0"/>
        <v>60 to 64</v>
      </c>
      <c r="C14" s="11">
        <f t="shared" si="0"/>
        <v>101171</v>
      </c>
      <c r="D14" s="11">
        <f t="shared" si="2"/>
        <v>91934</v>
      </c>
      <c r="E14" s="12">
        <f t="shared" si="2"/>
        <v>0.90869913315080408</v>
      </c>
      <c r="F14" s="11">
        <f t="shared" si="2"/>
        <v>79850</v>
      </c>
      <c r="G14" s="12">
        <f t="shared" si="2"/>
        <v>0.78925779126429507</v>
      </c>
      <c r="H14" s="11">
        <f t="shared" si="2"/>
        <v>84</v>
      </c>
      <c r="I14" s="12">
        <f t="shared" si="2"/>
        <v>3.2943329629387542E-2</v>
      </c>
      <c r="J14" s="13">
        <f t="shared" si="2"/>
        <v>1</v>
      </c>
      <c r="K14" s="59">
        <f t="shared" si="2"/>
        <v>3.9218249558794691E-4</v>
      </c>
    </row>
    <row r="15" spans="2:11" s="29" customFormat="1" ht="15" customHeight="1" x14ac:dyDescent="0.25">
      <c r="B15" s="32" t="str">
        <f t="shared" si="0"/>
        <v>65 to 69</v>
      </c>
      <c r="C15" s="15">
        <f t="shared" si="0"/>
        <v>85169</v>
      </c>
      <c r="D15" s="15">
        <f t="shared" si="2"/>
        <v>73863</v>
      </c>
      <c r="E15" s="16">
        <f t="shared" si="2"/>
        <v>0.86725216921649895</v>
      </c>
      <c r="F15" s="15">
        <f t="shared" si="2"/>
        <v>63484</v>
      </c>
      <c r="G15" s="16">
        <f t="shared" si="2"/>
        <v>0.74538858035200606</v>
      </c>
      <c r="H15" s="15">
        <f t="shared" si="2"/>
        <v>53</v>
      </c>
      <c r="I15" s="16">
        <f t="shared" si="2"/>
        <v>2.6749663526244954E-2</v>
      </c>
      <c r="J15" s="17">
        <f t="shared" si="2"/>
        <v>2</v>
      </c>
      <c r="K15" s="60">
        <f t="shared" si="2"/>
        <v>1.009421265141319E-3</v>
      </c>
    </row>
    <row r="16" spans="2:11" s="29" customFormat="1" ht="15" customHeight="1" x14ac:dyDescent="0.25">
      <c r="B16" s="33" t="str">
        <f t="shared" si="0"/>
        <v>Total</v>
      </c>
      <c r="C16" s="18">
        <f t="shared" si="0"/>
        <v>1205246</v>
      </c>
      <c r="D16" s="18">
        <f t="shared" si="2"/>
        <v>1081011</v>
      </c>
      <c r="E16" s="19">
        <f t="shared" si="2"/>
        <v>0.89692145835787884</v>
      </c>
      <c r="F16" s="18">
        <f t="shared" si="2"/>
        <v>916308</v>
      </c>
      <c r="G16" s="19">
        <f t="shared" si="2"/>
        <v>0.760266368857478</v>
      </c>
      <c r="H16" s="18">
        <f t="shared" si="2"/>
        <v>2214</v>
      </c>
      <c r="I16" s="19">
        <f t="shared" si="2"/>
        <v>7.1154247882887947E-2</v>
      </c>
      <c r="J16" s="20">
        <f t="shared" si="2"/>
        <v>7</v>
      </c>
      <c r="K16" s="64">
        <f t="shared" si="2"/>
        <v>2.2496826340569814E-4</v>
      </c>
    </row>
    <row r="17" spans="2:11" s="29" customFormat="1" ht="15" customHeight="1" x14ac:dyDescent="0.25">
      <c r="B17" s="31"/>
      <c r="C17" s="11"/>
      <c r="D17" s="11"/>
      <c r="E17" s="12"/>
      <c r="F17" s="11"/>
      <c r="G17" s="12"/>
      <c r="H17" s="11"/>
      <c r="I17" s="12"/>
      <c r="J17" s="13"/>
      <c r="K17" s="14"/>
    </row>
    <row r="18" spans="2:11" ht="15" customHeight="1" x14ac:dyDescent="0.25">
      <c r="C18" s="23"/>
      <c r="D18" s="23"/>
      <c r="E18" s="22"/>
      <c r="F18" s="23"/>
      <c r="G18" s="22"/>
      <c r="H18" s="23"/>
      <c r="I18" s="22"/>
      <c r="J18" s="23"/>
      <c r="K18" s="22"/>
    </row>
    <row r="19" spans="2:11" ht="15" customHeight="1" x14ac:dyDescent="0.25">
      <c r="B19" s="24" t="s">
        <v>47</v>
      </c>
      <c r="C19" s="25"/>
      <c r="D19" s="25"/>
      <c r="E19" s="26"/>
      <c r="F19" s="25"/>
      <c r="G19" s="26"/>
      <c r="H19" s="25"/>
      <c r="I19" s="26"/>
      <c r="J19" s="25"/>
      <c r="K19" s="26"/>
    </row>
    <row r="20" spans="2:11" ht="15" customHeight="1" x14ac:dyDescent="0.25">
      <c r="B20" s="34" t="str">
        <f>settings!$A$2</f>
        <v>Data extracted from MoH NCSP Datamart on 29 September 2016</v>
      </c>
      <c r="C20" s="3"/>
      <c r="D20" s="3"/>
      <c r="E20" s="3"/>
      <c r="F20" s="3"/>
      <c r="G20" s="3"/>
      <c r="H20" s="3"/>
      <c r="I20" s="3"/>
      <c r="J20" s="3"/>
      <c r="K20" s="3"/>
    </row>
    <row r="21" spans="2:11" ht="15" customHeight="1" x14ac:dyDescent="0.25">
      <c r="B21" s="34" t="str">
        <f>settings!$A$3</f>
        <v>Data is from the time period September 2011 to August 2016</v>
      </c>
      <c r="C21" s="3"/>
      <c r="D21" s="3"/>
      <c r="E21" s="3"/>
      <c r="F21" s="3"/>
      <c r="G21" s="3"/>
      <c r="H21" s="3"/>
      <c r="I21" s="3"/>
      <c r="J21" s="3"/>
      <c r="K21" s="3"/>
    </row>
    <row r="22" spans="2:11" ht="15" customHeight="1" x14ac:dyDescent="0.25">
      <c r="B22" s="34" t="str">
        <f>settings!$A$4</f>
        <v>The denominator for calculating coverage is Statistics New Zealand’s 2015 update of district health board (DHB) population projections (2013 Census base) adjusted for the prevalence of hysterectomy.</v>
      </c>
      <c r="C22" s="3"/>
      <c r="D22" s="3"/>
      <c r="E22" s="3"/>
      <c r="F22" s="3"/>
      <c r="G22" s="3"/>
      <c r="H22" s="3"/>
      <c r="I22" s="3"/>
      <c r="J22" s="3"/>
      <c r="K22" s="3"/>
    </row>
    <row r="23" spans="2:11" ht="15" customHeight="1" x14ac:dyDescent="0.25">
      <c r="B23" s="34" t="str">
        <f>settings!$A$5</f>
        <v>For screened women, Age, Ethnicity and DHB of Domicile are that recorded on the Ministry of Health's National Health Index at the time of reporting. Screened women of unknown ethnicity are included with Other.</v>
      </c>
      <c r="C23" s="3"/>
      <c r="D23" s="3"/>
      <c r="E23" s="3"/>
      <c r="F23" s="3"/>
      <c r="G23" s="3"/>
      <c r="H23" s="3"/>
      <c r="I23" s="3"/>
      <c r="J23" s="3"/>
      <c r="K23" s="3"/>
    </row>
    <row r="24" spans="2:11" ht="15" customHeight="1" x14ac:dyDescent="0.25">
      <c r="B24" s="34" t="str">
        <f>settings!$A$6</f>
        <v>First screening event includes all first screenings events for eligible women, by the programme within the reporting month.</v>
      </c>
      <c r="C24" s="3"/>
      <c r="D24" s="3"/>
      <c r="E24" s="3"/>
      <c r="F24" s="3"/>
      <c r="G24" s="3"/>
      <c r="H24" s="3"/>
      <c r="I24" s="3"/>
      <c r="J24" s="3"/>
      <c r="K24" s="3"/>
    </row>
    <row r="25" spans="2:11" ht="15" customHeight="1" x14ac:dyDescent="0.25">
      <c r="B25"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25" s="3"/>
      <c r="D25" s="3"/>
      <c r="E25" s="3"/>
      <c r="F25" s="3"/>
      <c r="G25" s="3"/>
      <c r="H25" s="3"/>
      <c r="I25" s="3"/>
      <c r="J25" s="3"/>
      <c r="K25" s="3"/>
    </row>
    <row r="26" spans="2:11" ht="15" customHeight="1" x14ac:dyDescent="0.25">
      <c r="B26" s="34" t="str">
        <f>settings!$A$8</f>
        <v>Withdrawnincludes all women who have requested that their screening records be removed from the NCSP register within the reporting month.</v>
      </c>
      <c r="C26" s="3"/>
      <c r="D26" s="3"/>
      <c r="E26" s="3"/>
      <c r="F26" s="3"/>
      <c r="G26" s="3"/>
      <c r="H26" s="3"/>
      <c r="I26" s="3"/>
      <c r="J26" s="3"/>
      <c r="K26" s="3"/>
    </row>
    <row r="27" spans="2:11" ht="15" customHeight="1" x14ac:dyDescent="0.25">
      <c r="B27" s="34" t="str">
        <f>settings!$A$9</f>
        <v>Withdrawn % is calculated by dividing the number of withdrawals in the reporting month by one twelfth of the number of screens in the previous 12 months.</v>
      </c>
      <c r="C27" s="3"/>
      <c r="D27" s="3"/>
      <c r="E27" s="3"/>
      <c r="F27" s="3"/>
      <c r="G27" s="3"/>
      <c r="H27" s="3"/>
      <c r="I27" s="3"/>
      <c r="J27" s="3"/>
      <c r="K27" s="3"/>
    </row>
    <row r="28" spans="2:11" ht="15" customHeight="1" x14ac:dyDescent="0.25">
      <c r="C28" s="23"/>
      <c r="D28" s="23"/>
      <c r="E28" s="22"/>
      <c r="F28" s="23"/>
      <c r="G28" s="22"/>
      <c r="H28" s="23"/>
      <c r="I28" s="22"/>
      <c r="J28" s="23"/>
      <c r="K28" s="22"/>
    </row>
    <row r="29" spans="2:11" ht="15" customHeight="1" x14ac:dyDescent="0.25">
      <c r="C29" s="23"/>
      <c r="D29" s="23"/>
      <c r="E29" s="22"/>
      <c r="F29" s="23"/>
      <c r="G29" s="22"/>
      <c r="H29" s="23"/>
      <c r="I29" s="22"/>
      <c r="J29" s="23"/>
      <c r="K29" s="22"/>
    </row>
    <row r="30" spans="2:11" ht="15" customHeight="1" x14ac:dyDescent="0.25">
      <c r="C30" s="23"/>
      <c r="D30" s="23"/>
      <c r="E30" s="22"/>
      <c r="F30" s="23"/>
      <c r="G30" s="22"/>
      <c r="H30" s="23"/>
      <c r="I30" s="22"/>
      <c r="J30" s="23"/>
      <c r="K30" s="22"/>
    </row>
    <row r="31" spans="2:11" ht="15" customHeight="1" x14ac:dyDescent="0.25">
      <c r="C31" s="23"/>
      <c r="D31" s="23"/>
      <c r="E31" s="22"/>
      <c r="F31" s="23"/>
      <c r="G31" s="22"/>
      <c r="H31" s="23"/>
      <c r="I31" s="22"/>
      <c r="J31" s="23"/>
      <c r="K31" s="22"/>
    </row>
    <row r="32" spans="2:11" ht="15" customHeight="1" x14ac:dyDescent="0.25">
      <c r="C32" s="23"/>
      <c r="D32" s="23"/>
      <c r="E32" s="22"/>
      <c r="F32" s="23"/>
      <c r="G32" s="22"/>
      <c r="H32" s="23"/>
      <c r="I32" s="22"/>
      <c r="J32" s="23"/>
      <c r="K32" s="22"/>
    </row>
    <row r="33" spans="3:11" ht="15" customHeight="1" x14ac:dyDescent="0.25">
      <c r="D33" s="23"/>
      <c r="E33" s="22"/>
      <c r="F33" s="23"/>
      <c r="G33" s="22"/>
      <c r="H33" s="23"/>
      <c r="I33" s="22"/>
      <c r="J33" s="23"/>
      <c r="K33" s="22"/>
    </row>
    <row r="34" spans="3:11" ht="15" customHeight="1" x14ac:dyDescent="0.25">
      <c r="C34" s="23"/>
      <c r="D34" s="23"/>
      <c r="E34" s="22"/>
      <c r="F34" s="23"/>
      <c r="G34" s="22"/>
      <c r="H34" s="23"/>
      <c r="I34" s="22"/>
      <c r="J34" s="23"/>
      <c r="K34" s="22"/>
    </row>
    <row r="35" spans="3:11" ht="15" customHeight="1" x14ac:dyDescent="0.25">
      <c r="C35" s="23"/>
      <c r="D35" s="23"/>
      <c r="E35" s="22"/>
      <c r="F35" s="23"/>
      <c r="G35" s="22"/>
      <c r="H35" s="23"/>
      <c r="I35" s="22"/>
      <c r="J35" s="23"/>
      <c r="K35" s="22"/>
    </row>
    <row r="36" spans="3:11" ht="15" customHeight="1" x14ac:dyDescent="0.25">
      <c r="C36" s="23"/>
      <c r="D36" s="23"/>
      <c r="E36" s="22"/>
      <c r="F36" s="23"/>
      <c r="G36" s="22"/>
      <c r="H36" s="23"/>
      <c r="I36" s="22"/>
      <c r="J36" s="23"/>
      <c r="K36" s="22"/>
    </row>
    <row r="37" spans="3:11" ht="15" customHeight="1" x14ac:dyDescent="0.25">
      <c r="C37" s="23"/>
      <c r="D37" s="23"/>
      <c r="E37" s="22"/>
      <c r="F37" s="23"/>
      <c r="G37" s="22"/>
      <c r="H37" s="23"/>
      <c r="I37" s="22"/>
      <c r="J37" s="23"/>
      <c r="K37" s="22"/>
    </row>
    <row r="38" spans="3:11" ht="15" customHeight="1" x14ac:dyDescent="0.25">
      <c r="C38" s="23"/>
      <c r="D38" s="23"/>
      <c r="E38" s="22"/>
      <c r="F38" s="23"/>
      <c r="G38" s="22"/>
      <c r="H38" s="23"/>
      <c r="I38" s="22"/>
      <c r="J38" s="23"/>
      <c r="K38" s="22"/>
    </row>
    <row r="39" spans="3:11" ht="15" customHeight="1" x14ac:dyDescent="0.25">
      <c r="C39" s="23"/>
      <c r="D39" s="23"/>
      <c r="E39" s="22"/>
      <c r="F39" s="23"/>
      <c r="G39" s="22"/>
      <c r="H39" s="23"/>
      <c r="I39" s="22"/>
      <c r="J39" s="23"/>
      <c r="K39" s="22"/>
    </row>
    <row r="40" spans="3:11" ht="15" customHeight="1" x14ac:dyDescent="0.25">
      <c r="C40" s="23"/>
      <c r="D40" s="23"/>
      <c r="E40" s="22"/>
      <c r="F40" s="23"/>
      <c r="G40" s="22"/>
      <c r="H40" s="23"/>
      <c r="I40" s="22"/>
      <c r="J40" s="23"/>
      <c r="K40" s="22"/>
    </row>
    <row r="41" spans="3:11" ht="15" customHeight="1" x14ac:dyDescent="0.25">
      <c r="C41" s="23"/>
      <c r="D41" s="23"/>
      <c r="E41" s="22"/>
      <c r="F41" s="23"/>
      <c r="G41" s="22"/>
      <c r="H41" s="23"/>
      <c r="I41" s="22"/>
      <c r="J41" s="23"/>
      <c r="K41" s="22"/>
    </row>
    <row r="42" spans="3:11" ht="15" customHeight="1" x14ac:dyDescent="0.25">
      <c r="C42" s="23"/>
      <c r="D42" s="23"/>
      <c r="E42" s="22"/>
      <c r="F42" s="23"/>
      <c r="G42" s="22"/>
      <c r="H42" s="23"/>
      <c r="I42" s="22"/>
      <c r="J42" s="23"/>
      <c r="K42" s="22"/>
    </row>
    <row r="43" spans="3:11" ht="15" customHeight="1" x14ac:dyDescent="0.25">
      <c r="C43" s="23"/>
      <c r="D43" s="23"/>
      <c r="E43" s="22"/>
      <c r="F43" s="23"/>
      <c r="G43" s="22"/>
      <c r="H43" s="23"/>
      <c r="I43" s="22"/>
      <c r="J43" s="23"/>
      <c r="K43" s="22"/>
    </row>
    <row r="44" spans="3:11" ht="15" customHeight="1" x14ac:dyDescent="0.25">
      <c r="C44" s="23"/>
      <c r="D44" s="23"/>
      <c r="E44" s="22"/>
      <c r="F44" s="23"/>
      <c r="G44" s="22"/>
      <c r="H44" s="23"/>
      <c r="I44" s="22"/>
      <c r="J44" s="23"/>
      <c r="K44" s="22"/>
    </row>
    <row r="45" spans="3:11" ht="15" customHeight="1" x14ac:dyDescent="0.25">
      <c r="C45" s="23"/>
      <c r="D45" s="23"/>
      <c r="E45" s="22"/>
      <c r="F45" s="23"/>
      <c r="G45" s="22"/>
      <c r="H45" s="23"/>
      <c r="I45" s="22"/>
      <c r="J45" s="23"/>
      <c r="K45" s="22"/>
    </row>
    <row r="46" spans="3:11" ht="15" customHeight="1" x14ac:dyDescent="0.25">
      <c r="C46" s="23"/>
      <c r="D46" s="23"/>
      <c r="E46" s="22"/>
      <c r="F46" s="23"/>
      <c r="G46" s="22"/>
      <c r="H46" s="23"/>
      <c r="I46" s="22"/>
      <c r="J46" s="23"/>
      <c r="K46" s="22"/>
    </row>
    <row r="47" spans="3:11" ht="15" customHeight="1" x14ac:dyDescent="0.25">
      <c r="C47" s="23"/>
      <c r="D47" s="23"/>
      <c r="E47" s="22"/>
      <c r="F47" s="23"/>
      <c r="G47" s="22"/>
      <c r="H47" s="23"/>
      <c r="I47" s="22"/>
      <c r="J47" s="23"/>
      <c r="K47" s="22"/>
    </row>
    <row r="48" spans="3:11" ht="15" customHeight="1" x14ac:dyDescent="0.25">
      <c r="C48" s="23"/>
      <c r="D48" s="23"/>
      <c r="E48" s="22"/>
      <c r="F48" s="23"/>
      <c r="G48" s="22"/>
      <c r="H48" s="23"/>
      <c r="I48" s="22"/>
      <c r="J48" s="23"/>
      <c r="K48" s="22"/>
    </row>
    <row r="49" spans="3:11" ht="15" customHeight="1" x14ac:dyDescent="0.25">
      <c r="C49" s="23"/>
      <c r="D49" s="23"/>
      <c r="E49" s="22"/>
      <c r="F49" s="23"/>
      <c r="G49" s="22"/>
      <c r="H49" s="23"/>
      <c r="I49" s="22"/>
      <c r="J49" s="23"/>
      <c r="K49" s="22"/>
    </row>
    <row r="50" spans="3:11" ht="15" customHeight="1" x14ac:dyDescent="0.25">
      <c r="C50" s="23"/>
      <c r="D50" s="23"/>
      <c r="E50" s="22"/>
      <c r="F50" s="23"/>
      <c r="G50" s="22"/>
      <c r="H50" s="23"/>
      <c r="I50" s="22"/>
      <c r="J50" s="23"/>
      <c r="K50" s="22"/>
    </row>
    <row r="51" spans="3:11" ht="15" customHeight="1" x14ac:dyDescent="0.25">
      <c r="C51" s="23"/>
      <c r="D51" s="23"/>
      <c r="E51" s="22"/>
      <c r="F51" s="23"/>
      <c r="G51" s="22"/>
      <c r="H51" s="23"/>
      <c r="I51" s="22"/>
      <c r="J51" s="23"/>
      <c r="K51" s="22"/>
    </row>
    <row r="52" spans="3:11" ht="15" customHeight="1" x14ac:dyDescent="0.25">
      <c r="C52" s="23"/>
      <c r="D52" s="23"/>
      <c r="E52" s="22"/>
      <c r="F52" s="23"/>
      <c r="G52" s="22"/>
      <c r="H52" s="23"/>
      <c r="I52" s="22"/>
      <c r="J52" s="23"/>
      <c r="K52" s="22"/>
    </row>
    <row r="53" spans="3:11" ht="15" customHeight="1" x14ac:dyDescent="0.25">
      <c r="C53" s="23"/>
      <c r="D53" s="23"/>
      <c r="E53" s="22"/>
      <c r="F53" s="23"/>
      <c r="G53" s="22"/>
      <c r="H53" s="23"/>
      <c r="I53" s="22"/>
      <c r="J53" s="23"/>
      <c r="K53" s="22"/>
    </row>
    <row r="54" spans="3:11" ht="15" customHeight="1" x14ac:dyDescent="0.25">
      <c r="C54" s="23"/>
      <c r="D54" s="23"/>
      <c r="E54" s="22"/>
      <c r="F54" s="23"/>
      <c r="G54" s="22"/>
      <c r="H54" s="23"/>
      <c r="I54" s="22"/>
      <c r="J54" s="23"/>
      <c r="K54" s="22"/>
    </row>
    <row r="55" spans="3:11" ht="15" customHeight="1" x14ac:dyDescent="0.25">
      <c r="C55" s="23"/>
      <c r="D55" s="23"/>
      <c r="E55" s="22"/>
      <c r="F55" s="23"/>
      <c r="G55" s="22"/>
      <c r="H55" s="23"/>
      <c r="I55" s="22"/>
      <c r="J55" s="23"/>
      <c r="K55" s="22"/>
    </row>
    <row r="56" spans="3:11" ht="15" customHeight="1" x14ac:dyDescent="0.25">
      <c r="C56" s="23"/>
      <c r="D56" s="23"/>
      <c r="E56" s="22"/>
      <c r="F56" s="23"/>
      <c r="G56" s="22"/>
      <c r="H56" s="23"/>
      <c r="I56" s="22"/>
      <c r="J56" s="23"/>
      <c r="K56" s="22"/>
    </row>
    <row r="57" spans="3:11" ht="15" customHeight="1" x14ac:dyDescent="0.25">
      <c r="C57" s="23"/>
      <c r="D57" s="23"/>
      <c r="E57" s="22"/>
      <c r="F57" s="23"/>
      <c r="G57" s="22"/>
      <c r="H57" s="23"/>
      <c r="I57" s="22"/>
      <c r="J57" s="23"/>
      <c r="K57" s="22"/>
    </row>
    <row r="58" spans="3:11" ht="15" customHeight="1" x14ac:dyDescent="0.25">
      <c r="C58" s="23"/>
      <c r="D58" s="23"/>
      <c r="E58" s="22"/>
      <c r="F58" s="23"/>
      <c r="G58" s="22"/>
      <c r="H58" s="23"/>
      <c r="I58" s="22"/>
      <c r="J58" s="23"/>
      <c r="K58" s="22"/>
    </row>
    <row r="59" spans="3:11" ht="15" customHeight="1" x14ac:dyDescent="0.25">
      <c r="C59" s="23"/>
      <c r="D59" s="23"/>
      <c r="E59" s="22"/>
      <c r="F59" s="23"/>
      <c r="G59" s="22"/>
      <c r="H59" s="23"/>
      <c r="I59" s="22"/>
      <c r="J59" s="23"/>
      <c r="K59" s="22"/>
    </row>
    <row r="60" spans="3:11" ht="15" customHeight="1" x14ac:dyDescent="0.25">
      <c r="C60" s="23"/>
      <c r="D60" s="23"/>
      <c r="E60" s="22"/>
      <c r="F60" s="23"/>
      <c r="G60" s="22"/>
      <c r="H60" s="23"/>
      <c r="I60" s="22"/>
      <c r="J60" s="23"/>
      <c r="K60" s="22"/>
    </row>
    <row r="61" spans="3:11" ht="15" customHeight="1" x14ac:dyDescent="0.25">
      <c r="C61" s="23"/>
      <c r="D61" s="23"/>
      <c r="E61" s="22"/>
      <c r="F61" s="23"/>
      <c r="G61" s="22"/>
      <c r="H61" s="23"/>
      <c r="I61" s="22"/>
      <c r="J61" s="23"/>
      <c r="K61" s="22"/>
    </row>
    <row r="62" spans="3:11" ht="15" customHeight="1" x14ac:dyDescent="0.25">
      <c r="C62" s="23"/>
      <c r="D62" s="23"/>
      <c r="E62" s="22"/>
      <c r="F62" s="23"/>
      <c r="G62" s="22"/>
      <c r="H62" s="23"/>
      <c r="I62" s="22"/>
      <c r="J62" s="23"/>
      <c r="K62" s="22"/>
    </row>
    <row r="63" spans="3:11" ht="15" customHeight="1" x14ac:dyDescent="0.25">
      <c r="C63" s="23"/>
      <c r="D63" s="23"/>
      <c r="E63" s="22"/>
      <c r="F63" s="23"/>
      <c r="G63" s="22"/>
      <c r="H63" s="23"/>
      <c r="I63" s="22"/>
      <c r="J63" s="23"/>
      <c r="K63" s="22"/>
    </row>
    <row r="64" spans="3:11" ht="15" customHeight="1" x14ac:dyDescent="0.25">
      <c r="C64" s="23"/>
      <c r="D64" s="23"/>
      <c r="E64" s="22"/>
      <c r="F64" s="23"/>
      <c r="G64" s="22"/>
      <c r="H64" s="23"/>
      <c r="I64" s="22"/>
      <c r="J64" s="23"/>
      <c r="K64" s="22"/>
    </row>
    <row r="65" spans="3:11" ht="15" customHeight="1" x14ac:dyDescent="0.25">
      <c r="C65" s="23"/>
      <c r="D65" s="23"/>
      <c r="E65" s="22"/>
      <c r="F65" s="23"/>
      <c r="G65" s="22"/>
      <c r="H65" s="23"/>
      <c r="I65" s="22"/>
      <c r="J65" s="23"/>
      <c r="K65" s="22"/>
    </row>
    <row r="66" spans="3:11" ht="15" customHeight="1" x14ac:dyDescent="0.25">
      <c r="C66" s="23"/>
      <c r="D66" s="23"/>
      <c r="E66" s="22"/>
      <c r="F66" s="23"/>
      <c r="G66" s="22"/>
      <c r="H66" s="23"/>
      <c r="I66" s="22"/>
      <c r="J66" s="23"/>
      <c r="K66" s="22"/>
    </row>
    <row r="67" spans="3:11" ht="15" customHeight="1" x14ac:dyDescent="0.25">
      <c r="C67" s="23"/>
      <c r="D67" s="23"/>
      <c r="E67" s="22"/>
      <c r="F67" s="23"/>
      <c r="G67" s="22"/>
      <c r="H67" s="23"/>
      <c r="I67" s="22"/>
      <c r="J67" s="23"/>
      <c r="K67" s="22"/>
    </row>
    <row r="68" spans="3:11" ht="15" customHeight="1" x14ac:dyDescent="0.25">
      <c r="C68" s="23"/>
      <c r="D68" s="23"/>
      <c r="E68" s="22"/>
      <c r="F68" s="23"/>
      <c r="G68" s="22"/>
      <c r="H68" s="23"/>
      <c r="I68" s="22"/>
      <c r="J68" s="23"/>
      <c r="K68" s="22"/>
    </row>
    <row r="69" spans="3:11" ht="15" customHeight="1" x14ac:dyDescent="0.25">
      <c r="C69" s="23"/>
      <c r="D69" s="23"/>
      <c r="E69" s="22"/>
      <c r="F69" s="23"/>
      <c r="G69" s="22"/>
      <c r="H69" s="23"/>
      <c r="I69" s="22"/>
      <c r="J69" s="23"/>
      <c r="K69" s="22"/>
    </row>
    <row r="70" spans="3:11" ht="15" customHeight="1" x14ac:dyDescent="0.25">
      <c r="C70" s="23"/>
      <c r="D70" s="23"/>
      <c r="E70" s="22"/>
      <c r="F70" s="23"/>
      <c r="G70" s="22"/>
      <c r="H70" s="23"/>
      <c r="I70" s="22"/>
      <c r="J70" s="23"/>
      <c r="K70" s="22"/>
    </row>
    <row r="71" spans="3:11" ht="15" customHeight="1" x14ac:dyDescent="0.25">
      <c r="C71" s="23"/>
      <c r="D71" s="23"/>
      <c r="E71" s="22"/>
      <c r="F71" s="23"/>
      <c r="G71" s="22"/>
      <c r="H71" s="23"/>
      <c r="I71" s="22"/>
      <c r="J71" s="23"/>
      <c r="K71" s="22"/>
    </row>
    <row r="72" spans="3:11" ht="15" customHeight="1" x14ac:dyDescent="0.25">
      <c r="C72" s="23"/>
      <c r="D72" s="23"/>
      <c r="E72" s="22"/>
      <c r="F72" s="23"/>
      <c r="G72" s="22"/>
      <c r="H72" s="23"/>
      <c r="I72" s="22"/>
      <c r="J72" s="23"/>
      <c r="K72" s="22"/>
    </row>
    <row r="73" spans="3:11" ht="15" customHeight="1" x14ac:dyDescent="0.25">
      <c r="C73" s="23"/>
      <c r="D73" s="23"/>
      <c r="E73" s="22"/>
      <c r="F73" s="23"/>
      <c r="G73" s="22"/>
      <c r="H73" s="23"/>
      <c r="I73" s="22"/>
      <c r="J73" s="23"/>
      <c r="K73" s="22"/>
    </row>
    <row r="74" spans="3:11" ht="15" customHeight="1" x14ac:dyDescent="0.25">
      <c r="C74" s="23"/>
      <c r="D74" s="23"/>
      <c r="E74" s="22"/>
      <c r="F74" s="23"/>
      <c r="G74" s="22"/>
      <c r="H74" s="23"/>
      <c r="I74" s="22"/>
      <c r="J74" s="23"/>
      <c r="K74" s="22"/>
    </row>
    <row r="75" spans="3:11" ht="15" customHeight="1" x14ac:dyDescent="0.25">
      <c r="C75" s="23"/>
      <c r="D75" s="23"/>
      <c r="E75" s="22"/>
      <c r="F75" s="23"/>
      <c r="G75" s="22"/>
      <c r="H75" s="23"/>
      <c r="I75" s="22"/>
      <c r="J75" s="23"/>
      <c r="K75" s="22"/>
    </row>
    <row r="76" spans="3:11" ht="15" customHeight="1" x14ac:dyDescent="0.25">
      <c r="C76" s="23"/>
      <c r="D76" s="23"/>
      <c r="E76" s="22"/>
      <c r="F76" s="23"/>
      <c r="G76" s="22"/>
      <c r="H76" s="23"/>
      <c r="I76" s="22"/>
      <c r="J76" s="23"/>
      <c r="K76" s="22"/>
    </row>
    <row r="77" spans="3:11" ht="15" customHeight="1" x14ac:dyDescent="0.25">
      <c r="C77" s="23"/>
      <c r="D77" s="23"/>
      <c r="E77" s="22"/>
      <c r="F77" s="23"/>
      <c r="G77" s="22"/>
      <c r="H77" s="23"/>
      <c r="I77" s="22"/>
      <c r="J77" s="23"/>
      <c r="K77" s="22"/>
    </row>
    <row r="78" spans="3:11" ht="15" customHeight="1" x14ac:dyDescent="0.25">
      <c r="C78" s="23"/>
      <c r="D78" s="23"/>
      <c r="E78" s="22"/>
      <c r="F78" s="23"/>
      <c r="G78" s="22"/>
      <c r="H78" s="23"/>
      <c r="I78" s="22"/>
      <c r="J78" s="23"/>
      <c r="K78" s="22"/>
    </row>
    <row r="79" spans="3:11" ht="15" customHeight="1" x14ac:dyDescent="0.25">
      <c r="C79" s="23"/>
      <c r="D79" s="23"/>
      <c r="E79" s="22"/>
      <c r="F79" s="23"/>
      <c r="G79" s="22"/>
      <c r="H79" s="23"/>
      <c r="I79" s="22"/>
      <c r="J79" s="23"/>
      <c r="K79" s="22"/>
    </row>
    <row r="80" spans="3:11" ht="15" customHeight="1" x14ac:dyDescent="0.25">
      <c r="C80" s="23"/>
      <c r="D80" s="23"/>
      <c r="E80" s="22"/>
      <c r="F80" s="23"/>
      <c r="G80" s="22"/>
      <c r="H80" s="23"/>
      <c r="I80" s="22"/>
      <c r="J80" s="23"/>
      <c r="K80" s="22"/>
    </row>
    <row r="81" spans="3:11" ht="15" customHeight="1" x14ac:dyDescent="0.25">
      <c r="C81" s="23"/>
      <c r="D81" s="23"/>
      <c r="E81" s="22"/>
      <c r="F81" s="23"/>
      <c r="G81" s="22"/>
      <c r="H81" s="23"/>
      <c r="I81" s="22"/>
      <c r="J81" s="23"/>
      <c r="K81" s="22"/>
    </row>
    <row r="82" spans="3:11" ht="15" customHeight="1" x14ac:dyDescent="0.25">
      <c r="C82" s="23"/>
      <c r="D82" s="23"/>
      <c r="E82" s="22"/>
      <c r="F82" s="23"/>
      <c r="G82" s="22"/>
      <c r="H82" s="23"/>
      <c r="I82" s="22"/>
      <c r="J82" s="23"/>
      <c r="K82" s="22"/>
    </row>
    <row r="83" spans="3:11" ht="15" customHeight="1" x14ac:dyDescent="0.25">
      <c r="C83" s="23"/>
      <c r="D83" s="23"/>
      <c r="E83" s="22"/>
      <c r="F83" s="23"/>
      <c r="G83" s="22"/>
      <c r="H83" s="23"/>
      <c r="I83" s="22"/>
      <c r="J83" s="23"/>
      <c r="K83" s="22"/>
    </row>
    <row r="84" spans="3:11" ht="15" customHeight="1" x14ac:dyDescent="0.25">
      <c r="C84" s="23"/>
      <c r="D84" s="23"/>
      <c r="E84" s="22"/>
      <c r="F84" s="23"/>
      <c r="G84" s="22"/>
      <c r="H84" s="23"/>
      <c r="I84" s="22"/>
      <c r="J84" s="23"/>
      <c r="K84" s="22"/>
    </row>
    <row r="85" spans="3:11" ht="15" customHeight="1" x14ac:dyDescent="0.25">
      <c r="C85" s="23"/>
      <c r="D85" s="23"/>
      <c r="E85" s="22"/>
      <c r="F85" s="23"/>
      <c r="G85" s="22"/>
      <c r="H85" s="23"/>
      <c r="I85" s="22"/>
      <c r="J85" s="23"/>
      <c r="K85" s="22"/>
    </row>
    <row r="86" spans="3:11" ht="15" customHeight="1" x14ac:dyDescent="0.25">
      <c r="C86" s="23"/>
      <c r="D86" s="23"/>
      <c r="E86" s="22"/>
      <c r="F86" s="23"/>
      <c r="G86" s="22"/>
      <c r="H86" s="23"/>
      <c r="I86" s="22"/>
      <c r="J86" s="23"/>
      <c r="K86" s="22"/>
    </row>
    <row r="87" spans="3:11" ht="15" customHeight="1" x14ac:dyDescent="0.25">
      <c r="C87" s="23"/>
      <c r="D87" s="23"/>
      <c r="E87" s="22"/>
      <c r="F87" s="23"/>
      <c r="G87" s="22"/>
      <c r="H87" s="23"/>
      <c r="I87" s="22"/>
      <c r="J87" s="23"/>
      <c r="K87" s="22"/>
    </row>
    <row r="88" spans="3:11" ht="15" customHeight="1" x14ac:dyDescent="0.25">
      <c r="C88" s="23"/>
      <c r="D88" s="23"/>
      <c r="E88" s="22"/>
      <c r="F88" s="23"/>
      <c r="G88" s="22"/>
      <c r="H88" s="23"/>
      <c r="I88" s="22"/>
      <c r="J88" s="23"/>
      <c r="K88" s="22"/>
    </row>
    <row r="89" spans="3:11" ht="15" customHeight="1" x14ac:dyDescent="0.25">
      <c r="C89" s="23"/>
      <c r="D89" s="23"/>
      <c r="E89" s="22"/>
      <c r="F89" s="23"/>
      <c r="G89" s="22"/>
      <c r="H89" s="23"/>
      <c r="I89" s="22"/>
      <c r="J89" s="23"/>
      <c r="K89" s="22"/>
    </row>
    <row r="90" spans="3:11" ht="15" customHeight="1" x14ac:dyDescent="0.25">
      <c r="C90" s="23"/>
      <c r="D90" s="23"/>
      <c r="E90" s="22"/>
      <c r="F90" s="23"/>
      <c r="G90" s="22"/>
      <c r="H90" s="23"/>
      <c r="I90" s="22"/>
      <c r="J90" s="23"/>
      <c r="K90" s="22"/>
    </row>
    <row r="91" spans="3:11" ht="15" customHeight="1" x14ac:dyDescent="0.25">
      <c r="C91" s="23"/>
      <c r="D91" s="23"/>
      <c r="E91" s="22"/>
      <c r="F91" s="23"/>
      <c r="G91" s="22"/>
      <c r="H91" s="23"/>
      <c r="I91" s="22"/>
      <c r="J91" s="23"/>
      <c r="K91" s="22"/>
    </row>
    <row r="92" spans="3:11" ht="15" customHeight="1" x14ac:dyDescent="0.25">
      <c r="C92" s="23"/>
      <c r="D92" s="23"/>
      <c r="E92" s="22"/>
      <c r="F92" s="23"/>
      <c r="G92" s="22"/>
      <c r="H92" s="23"/>
      <c r="I92" s="22"/>
      <c r="J92" s="23"/>
      <c r="K92" s="22"/>
    </row>
    <row r="93" spans="3:11" ht="15" customHeight="1" x14ac:dyDescent="0.25">
      <c r="C93" s="23"/>
      <c r="D93" s="23"/>
      <c r="E93" s="22"/>
      <c r="F93" s="23"/>
      <c r="G93" s="22"/>
      <c r="H93" s="23"/>
      <c r="I93" s="22"/>
      <c r="J93" s="23"/>
      <c r="K93" s="22"/>
    </row>
    <row r="94" spans="3:11" ht="15" customHeight="1" x14ac:dyDescent="0.25">
      <c r="C94" s="23"/>
      <c r="D94" s="23"/>
      <c r="E94" s="22"/>
      <c r="F94" s="23"/>
      <c r="G94" s="22"/>
      <c r="H94" s="23"/>
      <c r="I94" s="22"/>
      <c r="J94" s="23"/>
      <c r="K94" s="22"/>
    </row>
    <row r="95" spans="3:11" ht="15" customHeight="1" x14ac:dyDescent="0.25">
      <c r="C95" s="23"/>
      <c r="D95" s="23"/>
      <c r="E95" s="22"/>
      <c r="F95" s="23"/>
      <c r="G95" s="22"/>
      <c r="H95" s="23"/>
      <c r="I95" s="22"/>
      <c r="J95" s="23"/>
      <c r="K95" s="22"/>
    </row>
    <row r="96" spans="3:11" ht="15" customHeight="1" x14ac:dyDescent="0.25">
      <c r="C96" s="23"/>
      <c r="D96" s="23"/>
      <c r="E96" s="22"/>
      <c r="F96" s="23"/>
      <c r="G96" s="22"/>
      <c r="H96" s="23"/>
      <c r="I96" s="22"/>
      <c r="J96" s="23"/>
      <c r="K96" s="22"/>
    </row>
    <row r="97" spans="2:11" ht="15" customHeight="1" x14ac:dyDescent="0.25">
      <c r="C97" s="23"/>
      <c r="D97" s="23"/>
      <c r="E97" s="22"/>
      <c r="F97" s="23"/>
      <c r="G97" s="22"/>
      <c r="H97" s="23"/>
      <c r="I97" s="22"/>
      <c r="J97" s="23"/>
      <c r="K97" s="22"/>
    </row>
    <row r="98" spans="2:11" ht="15" customHeight="1" x14ac:dyDescent="0.25">
      <c r="C98" s="23"/>
      <c r="D98" s="23"/>
      <c r="E98" s="22"/>
      <c r="F98" s="23"/>
      <c r="G98" s="22"/>
      <c r="H98" s="23"/>
      <c r="I98" s="22"/>
      <c r="J98" s="23"/>
      <c r="K98" s="22"/>
    </row>
    <row r="99" spans="2:11" ht="15" customHeight="1" x14ac:dyDescent="0.25">
      <c r="C99" s="23"/>
      <c r="D99" s="23"/>
      <c r="E99" s="22"/>
      <c r="F99" s="23"/>
      <c r="G99" s="22"/>
      <c r="H99" s="23"/>
      <c r="I99" s="22"/>
      <c r="J99" s="23"/>
      <c r="K99" s="22"/>
    </row>
    <row r="100" spans="2:11" ht="15" customHeight="1" x14ac:dyDescent="0.25">
      <c r="C100" s="23"/>
      <c r="D100" s="23"/>
      <c r="E100" s="22"/>
      <c r="F100" s="23"/>
      <c r="G100" s="22"/>
      <c r="H100" s="23"/>
      <c r="I100" s="22"/>
      <c r="J100" s="23"/>
      <c r="K100" s="22"/>
    </row>
    <row r="101" spans="2:11" ht="15" customHeight="1" x14ac:dyDescent="0.2">
      <c r="B101" s="65" t="s">
        <v>51</v>
      </c>
      <c r="C101" s="65" t="s">
        <v>50</v>
      </c>
      <c r="D101" s="65" t="s">
        <v>52</v>
      </c>
      <c r="E101" s="65" t="s">
        <v>57</v>
      </c>
      <c r="F101" s="65" t="s">
        <v>53</v>
      </c>
      <c r="G101" s="65" t="s">
        <v>56</v>
      </c>
      <c r="H101" s="65" t="s">
        <v>54</v>
      </c>
      <c r="I101" s="65" t="s">
        <v>58</v>
      </c>
      <c r="J101" s="65" t="s">
        <v>101</v>
      </c>
      <c r="K101" s="65" t="s">
        <v>102</v>
      </c>
    </row>
    <row r="102" spans="2:11" ht="15" customHeight="1" x14ac:dyDescent="0.2">
      <c r="B102" s="66" t="s">
        <v>9</v>
      </c>
      <c r="C102" s="67">
        <v>162783</v>
      </c>
      <c r="D102" s="67">
        <v>129883</v>
      </c>
      <c r="E102" s="68">
        <v>0.79789044310523827</v>
      </c>
      <c r="F102" s="67">
        <v>106738</v>
      </c>
      <c r="G102" s="68">
        <v>0.65570729130191729</v>
      </c>
      <c r="H102" s="67">
        <v>728</v>
      </c>
      <c r="I102" s="68">
        <v>0.18196209123099352</v>
      </c>
      <c r="J102" s="67">
        <v>1</v>
      </c>
      <c r="K102" s="69">
        <v>2.49947927515101E-4</v>
      </c>
    </row>
    <row r="103" spans="2:11" ht="15" customHeight="1" x14ac:dyDescent="0.2">
      <c r="B103" s="66" t="s">
        <v>14</v>
      </c>
      <c r="C103" s="67">
        <v>149529</v>
      </c>
      <c r="D103" s="67">
        <v>129695</v>
      </c>
      <c r="E103" s="68">
        <v>0.86735683379143846</v>
      </c>
      <c r="F103" s="67">
        <v>108279</v>
      </c>
      <c r="G103" s="68">
        <v>0.72413378006941798</v>
      </c>
      <c r="H103" s="67">
        <v>551</v>
      </c>
      <c r="I103" s="68">
        <v>0.14012927837236408</v>
      </c>
      <c r="J103" s="67">
        <v>0</v>
      </c>
      <c r="K103" s="69">
        <v>0</v>
      </c>
    </row>
    <row r="104" spans="2:11" ht="15" customHeight="1" x14ac:dyDescent="0.2">
      <c r="B104" s="66" t="s">
        <v>15</v>
      </c>
      <c r="C104" s="67">
        <v>140527</v>
      </c>
      <c r="D104" s="67">
        <v>127722</v>
      </c>
      <c r="E104" s="68">
        <v>0.90887872081521703</v>
      </c>
      <c r="F104" s="67">
        <v>107650</v>
      </c>
      <c r="G104" s="68">
        <v>0.76604495933165873</v>
      </c>
      <c r="H104" s="67">
        <v>293</v>
      </c>
      <c r="I104" s="68">
        <v>7.8389405390943745E-2</v>
      </c>
      <c r="J104" s="67">
        <v>0</v>
      </c>
      <c r="K104" s="69">
        <v>0</v>
      </c>
    </row>
    <row r="105" spans="2:11" ht="15" customHeight="1" x14ac:dyDescent="0.2">
      <c r="B105" s="66" t="s">
        <v>16</v>
      </c>
      <c r="C105" s="67">
        <v>147278</v>
      </c>
      <c r="D105" s="67">
        <v>136698</v>
      </c>
      <c r="E105" s="68">
        <v>0.9281630657667812</v>
      </c>
      <c r="F105" s="67">
        <v>115928</v>
      </c>
      <c r="G105" s="68">
        <v>0.78713725064164375</v>
      </c>
      <c r="H105" s="67">
        <v>204</v>
      </c>
      <c r="I105" s="68">
        <v>5.1820491109229469E-2</v>
      </c>
      <c r="J105" s="67">
        <v>0</v>
      </c>
      <c r="K105" s="69">
        <v>0</v>
      </c>
    </row>
    <row r="106" spans="2:11" ht="15" customHeight="1" x14ac:dyDescent="0.2">
      <c r="B106" s="66" t="s">
        <v>17</v>
      </c>
      <c r="C106" s="67">
        <v>150561</v>
      </c>
      <c r="D106" s="67">
        <v>142079</v>
      </c>
      <c r="E106" s="68">
        <v>0.94366402986165077</v>
      </c>
      <c r="F106" s="67">
        <v>120995</v>
      </c>
      <c r="G106" s="68">
        <v>0.80362776549039927</v>
      </c>
      <c r="H106" s="67">
        <v>123</v>
      </c>
      <c r="I106" s="68">
        <v>3.052361651087766E-2</v>
      </c>
      <c r="J106" s="67">
        <v>1</v>
      </c>
      <c r="K106" s="69">
        <v>2.4815948382827364E-4</v>
      </c>
    </row>
    <row r="107" spans="2:11" ht="15" customHeight="1" x14ac:dyDescent="0.2">
      <c r="B107" s="66" t="s">
        <v>18</v>
      </c>
      <c r="C107" s="67">
        <v>142013</v>
      </c>
      <c r="D107" s="67">
        <v>132850</v>
      </c>
      <c r="E107" s="68">
        <v>0.93547773795356759</v>
      </c>
      <c r="F107" s="67">
        <v>113391</v>
      </c>
      <c r="G107" s="68">
        <v>0.79845507101462543</v>
      </c>
      <c r="H107" s="67">
        <v>78</v>
      </c>
      <c r="I107" s="68">
        <v>2.1017649436385684E-2</v>
      </c>
      <c r="J107" s="67">
        <v>1</v>
      </c>
      <c r="K107" s="69">
        <v>2.6945704405622673E-4</v>
      </c>
    </row>
    <row r="108" spans="2:11" ht="15" customHeight="1" x14ac:dyDescent="0.2">
      <c r="B108" s="66" t="s">
        <v>19</v>
      </c>
      <c r="C108" s="67">
        <v>126215</v>
      </c>
      <c r="D108" s="67">
        <v>116287</v>
      </c>
      <c r="E108" s="68">
        <v>0.92134056966287681</v>
      </c>
      <c r="F108" s="67">
        <v>99993</v>
      </c>
      <c r="G108" s="68">
        <v>0.79224339420829537</v>
      </c>
      <c r="H108" s="67">
        <v>100</v>
      </c>
      <c r="I108" s="68">
        <v>3.0900757068548182E-2</v>
      </c>
      <c r="J108" s="67">
        <v>1</v>
      </c>
      <c r="K108" s="69">
        <v>3.0900757068548181E-4</v>
      </c>
    </row>
    <row r="109" spans="2:11" ht="15" customHeight="1" x14ac:dyDescent="0.2">
      <c r="B109" s="66" t="s">
        <v>20</v>
      </c>
      <c r="C109" s="67">
        <v>101171</v>
      </c>
      <c r="D109" s="67">
        <v>91934</v>
      </c>
      <c r="E109" s="68">
        <v>0.90869913315080408</v>
      </c>
      <c r="F109" s="67">
        <v>79850</v>
      </c>
      <c r="G109" s="68">
        <v>0.78925779126429507</v>
      </c>
      <c r="H109" s="67">
        <v>84</v>
      </c>
      <c r="I109" s="68">
        <v>3.2943329629387542E-2</v>
      </c>
      <c r="J109" s="67">
        <v>1</v>
      </c>
      <c r="K109" s="69">
        <v>3.9218249558794691E-4</v>
      </c>
    </row>
    <row r="110" spans="2:11" ht="15" customHeight="1" x14ac:dyDescent="0.2">
      <c r="B110" s="66" t="s">
        <v>21</v>
      </c>
      <c r="C110" s="67">
        <v>85169</v>
      </c>
      <c r="D110" s="67">
        <v>73863</v>
      </c>
      <c r="E110" s="68">
        <v>0.86725216921649895</v>
      </c>
      <c r="F110" s="67">
        <v>63484</v>
      </c>
      <c r="G110" s="68">
        <v>0.74538858035200606</v>
      </c>
      <c r="H110" s="67">
        <v>53</v>
      </c>
      <c r="I110" s="68">
        <v>2.6749663526244954E-2</v>
      </c>
      <c r="J110" s="67">
        <v>2</v>
      </c>
      <c r="K110" s="69">
        <v>1.009421265141319E-3</v>
      </c>
    </row>
    <row r="111" spans="2:11" ht="15" customHeight="1" x14ac:dyDescent="0.2">
      <c r="B111" s="66" t="s">
        <v>46</v>
      </c>
      <c r="C111" s="67">
        <v>1205246</v>
      </c>
      <c r="D111" s="67">
        <v>1081011</v>
      </c>
      <c r="E111" s="68">
        <v>0.89692145835787884</v>
      </c>
      <c r="F111" s="67">
        <v>916308</v>
      </c>
      <c r="G111" s="68">
        <v>0.760266368857478</v>
      </c>
      <c r="H111" s="67">
        <v>2214</v>
      </c>
      <c r="I111" s="68">
        <v>7.1154247882887947E-2</v>
      </c>
      <c r="J111" s="67">
        <v>7</v>
      </c>
      <c r="K111" s="69">
        <v>2.2496826340569814E-4</v>
      </c>
    </row>
  </sheetData>
  <mergeCells count="1">
    <mergeCell ref="B3:K3"/>
  </mergeCells>
  <hyperlinks>
    <hyperlink ref="K2" location="Cover!A1" display="Return to Index"/>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90"/>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2" ht="25.5" customHeight="1" x14ac:dyDescent="0.25">
      <c r="B2" s="49" t="str">
        <f>"National Cervical Screening Programme (NCSP) " &amp; TEXT(data!B4,"mmmm yyyy") &amp; " Monthy Report"</f>
        <v>National Cervical Screening Programme (NCSP) August 2016 Monthy Report</v>
      </c>
      <c r="C2" s="52"/>
      <c r="D2" s="52"/>
      <c r="E2" s="52"/>
      <c r="F2" s="52"/>
      <c r="H2" s="48"/>
      <c r="I2" s="48"/>
      <c r="L2" s="53" t="s">
        <v>95</v>
      </c>
    </row>
    <row r="3" spans="2:12" ht="25.5" customHeight="1" x14ac:dyDescent="0.25">
      <c r="B3" s="71" t="str">
        <f>"Table 4: National Cervical Screening Programme 3-year and 5-year coverage rates, screening volumes, withdrawn, and first screening events for women aged 25-69 years by Ethnicity and DHB, " &amp; TEXT(data!B4,"mmmm yyyy")</f>
        <v>Table 4: National Cervical Screening Programme 3-year and 5-year coverage rates, screening volumes, withdrawn, and first screening events for women aged 25-69 years by Ethnicity and DHB, August 2016</v>
      </c>
      <c r="C3" s="71"/>
      <c r="D3" s="71"/>
      <c r="E3" s="71"/>
      <c r="F3" s="71"/>
      <c r="G3" s="71"/>
      <c r="H3" s="71"/>
      <c r="I3" s="71"/>
      <c r="J3" s="71"/>
      <c r="K3" s="71"/>
    </row>
    <row r="6" spans="2:12" s="29" customFormat="1" ht="41.25" customHeight="1" x14ac:dyDescent="0.25">
      <c r="B6" s="6" t="s">
        <v>40</v>
      </c>
      <c r="C6" s="6" t="s">
        <v>63</v>
      </c>
      <c r="D6" s="7" t="s">
        <v>60</v>
      </c>
      <c r="E6" s="7" t="s">
        <v>41</v>
      </c>
      <c r="F6" s="7" t="s">
        <v>42</v>
      </c>
      <c r="G6" s="7" t="s">
        <v>43</v>
      </c>
      <c r="H6" s="7" t="s">
        <v>44</v>
      </c>
      <c r="I6" s="7" t="s">
        <v>61</v>
      </c>
      <c r="J6" s="7" t="s">
        <v>45</v>
      </c>
      <c r="K6" s="62" t="s">
        <v>87</v>
      </c>
      <c r="L6" s="62" t="s">
        <v>88</v>
      </c>
    </row>
    <row r="7" spans="2:12" s="29" customFormat="1" ht="15" customHeight="1" x14ac:dyDescent="0.25">
      <c r="B7" s="30" t="str">
        <f t="shared" ref="B7:B27" si="0">IF(B202 &lt;&gt; "", B202, "")</f>
        <v>Māori</v>
      </c>
      <c r="C7" s="30" t="str">
        <f t="shared" ref="C7:L7" si="1">IF(C202 &lt;&gt; "", C202, "")</f>
        <v>Northland</v>
      </c>
      <c r="D7" s="8">
        <f t="shared" si="1"/>
        <v>12899</v>
      </c>
      <c r="E7" s="8">
        <f t="shared" si="1"/>
        <v>10902</v>
      </c>
      <c r="F7" s="9">
        <f t="shared" si="1"/>
        <v>0.84518179703853014</v>
      </c>
      <c r="G7" s="8">
        <f t="shared" si="1"/>
        <v>8663</v>
      </c>
      <c r="H7" s="9">
        <f t="shared" si="1"/>
        <v>0.67160244980231021</v>
      </c>
      <c r="I7" s="8">
        <f t="shared" si="1"/>
        <v>14</v>
      </c>
      <c r="J7" s="9">
        <f t="shared" si="1"/>
        <v>4.815133276010318E-2</v>
      </c>
      <c r="K7" s="13">
        <f t="shared" si="1"/>
        <v>0</v>
      </c>
      <c r="L7" s="59">
        <f t="shared" si="1"/>
        <v>0</v>
      </c>
    </row>
    <row r="8" spans="2:12" s="29" customFormat="1" ht="15" customHeight="1" x14ac:dyDescent="0.25">
      <c r="B8" s="31" t="str">
        <f t="shared" si="0"/>
        <v/>
      </c>
      <c r="C8" s="31" t="str">
        <f t="shared" ref="C8:L17" si="2">IF(C203 &lt;&gt; "", C203, "")</f>
        <v>Waitemata</v>
      </c>
      <c r="D8" s="11">
        <f t="shared" si="2"/>
        <v>12904</v>
      </c>
      <c r="E8" s="11">
        <f t="shared" si="2"/>
        <v>9442</v>
      </c>
      <c r="F8" s="12">
        <f t="shared" si="2"/>
        <v>0.73171109733415995</v>
      </c>
      <c r="G8" s="11">
        <f t="shared" si="2"/>
        <v>7602</v>
      </c>
      <c r="H8" s="12">
        <f t="shared" si="2"/>
        <v>0.58911965282083079</v>
      </c>
      <c r="I8" s="11">
        <f t="shared" si="2"/>
        <v>7</v>
      </c>
      <c r="J8" s="12">
        <f t="shared" si="2"/>
        <v>2.734375E-2</v>
      </c>
      <c r="K8" s="13">
        <f t="shared" si="2"/>
        <v>0</v>
      </c>
      <c r="L8" s="59">
        <f t="shared" si="2"/>
        <v>0</v>
      </c>
    </row>
    <row r="9" spans="2:12" s="29" customFormat="1" ht="15" customHeight="1" x14ac:dyDescent="0.25">
      <c r="B9" s="31" t="str">
        <f t="shared" si="0"/>
        <v/>
      </c>
      <c r="C9" s="31" t="str">
        <f t="shared" si="2"/>
        <v>Auckland</v>
      </c>
      <c r="D9" s="11">
        <f t="shared" si="2"/>
        <v>10121</v>
      </c>
      <c r="E9" s="11">
        <f t="shared" si="2"/>
        <v>6989</v>
      </c>
      <c r="F9" s="12">
        <f t="shared" si="2"/>
        <v>0.69054441260744981</v>
      </c>
      <c r="G9" s="11">
        <f t="shared" si="2"/>
        <v>5732</v>
      </c>
      <c r="H9" s="12">
        <f t="shared" si="2"/>
        <v>0.56634719889339002</v>
      </c>
      <c r="I9" s="11">
        <f t="shared" si="2"/>
        <v>6</v>
      </c>
      <c r="J9" s="12">
        <f t="shared" si="2"/>
        <v>2.9532403609515999E-2</v>
      </c>
      <c r="K9" s="13">
        <f t="shared" si="2"/>
        <v>0</v>
      </c>
      <c r="L9" s="59">
        <f t="shared" si="2"/>
        <v>0</v>
      </c>
    </row>
    <row r="10" spans="2:12" s="29" customFormat="1" ht="15" customHeight="1" x14ac:dyDescent="0.25">
      <c r="B10" s="31" t="str">
        <f t="shared" si="0"/>
        <v/>
      </c>
      <c r="C10" s="31" t="str">
        <f t="shared" si="2"/>
        <v>Counties Manukau</v>
      </c>
      <c r="D10" s="11">
        <f t="shared" si="2"/>
        <v>18932</v>
      </c>
      <c r="E10" s="11">
        <f t="shared" si="2"/>
        <v>15568</v>
      </c>
      <c r="F10" s="12">
        <f t="shared" si="2"/>
        <v>0.82231143038242127</v>
      </c>
      <c r="G10" s="11">
        <f t="shared" si="2"/>
        <v>12631</v>
      </c>
      <c r="H10" s="12">
        <f t="shared" si="2"/>
        <v>0.66717726600464822</v>
      </c>
      <c r="I10" s="11">
        <f t="shared" si="2"/>
        <v>13</v>
      </c>
      <c r="J10" s="12">
        <f t="shared" si="2"/>
        <v>2.7561837455830386E-2</v>
      </c>
      <c r="K10" s="13">
        <f t="shared" si="2"/>
        <v>0</v>
      </c>
      <c r="L10" s="59">
        <f t="shared" si="2"/>
        <v>0</v>
      </c>
    </row>
    <row r="11" spans="2:12" s="29" customFormat="1" ht="15" customHeight="1" x14ac:dyDescent="0.25">
      <c r="B11" s="31" t="str">
        <f t="shared" si="0"/>
        <v/>
      </c>
      <c r="C11" s="31" t="str">
        <f t="shared" si="2"/>
        <v>Waikato</v>
      </c>
      <c r="D11" s="11">
        <f t="shared" si="2"/>
        <v>19687</v>
      </c>
      <c r="E11" s="11">
        <f t="shared" si="2"/>
        <v>15578</v>
      </c>
      <c r="F11" s="12">
        <f t="shared" si="2"/>
        <v>0.79128358815461985</v>
      </c>
      <c r="G11" s="11">
        <f t="shared" si="2"/>
        <v>12857</v>
      </c>
      <c r="H11" s="12">
        <f t="shared" si="2"/>
        <v>0.65307055417280435</v>
      </c>
      <c r="I11" s="11">
        <f t="shared" si="2"/>
        <v>13</v>
      </c>
      <c r="J11" s="12">
        <f t="shared" si="2"/>
        <v>3.0209140201394268E-2</v>
      </c>
      <c r="K11" s="13">
        <f t="shared" si="2"/>
        <v>0</v>
      </c>
      <c r="L11" s="59">
        <f t="shared" si="2"/>
        <v>0</v>
      </c>
    </row>
    <row r="12" spans="2:12" s="29" customFormat="1" ht="15" customHeight="1" x14ac:dyDescent="0.25">
      <c r="B12" s="31" t="str">
        <f t="shared" si="0"/>
        <v/>
      </c>
      <c r="C12" s="31" t="str">
        <f t="shared" si="2"/>
        <v>Lakes</v>
      </c>
      <c r="D12" s="11">
        <f t="shared" si="2"/>
        <v>8352</v>
      </c>
      <c r="E12" s="11">
        <f t="shared" si="2"/>
        <v>7466</v>
      </c>
      <c r="F12" s="12">
        <f t="shared" si="2"/>
        <v>0.89391762452107282</v>
      </c>
      <c r="G12" s="11">
        <f t="shared" si="2"/>
        <v>6076</v>
      </c>
      <c r="H12" s="12">
        <f t="shared" si="2"/>
        <v>0.72749042145593867</v>
      </c>
      <c r="I12" s="11">
        <f t="shared" si="2"/>
        <v>13</v>
      </c>
      <c r="J12" s="12">
        <f t="shared" si="2"/>
        <v>6.2101910828025478E-2</v>
      </c>
      <c r="K12" s="13">
        <f t="shared" si="2"/>
        <v>0</v>
      </c>
      <c r="L12" s="59">
        <f t="shared" si="2"/>
        <v>0</v>
      </c>
    </row>
    <row r="13" spans="2:12" s="29" customFormat="1" ht="15" customHeight="1" x14ac:dyDescent="0.25">
      <c r="B13" s="31" t="str">
        <f t="shared" si="0"/>
        <v/>
      </c>
      <c r="C13" s="31" t="str">
        <f t="shared" si="2"/>
        <v>Bay of Plenty</v>
      </c>
      <c r="D13" s="11">
        <f t="shared" si="2"/>
        <v>12524</v>
      </c>
      <c r="E13" s="11">
        <f t="shared" si="2"/>
        <v>10606</v>
      </c>
      <c r="F13" s="12">
        <f t="shared" si="2"/>
        <v>0.84685404024273392</v>
      </c>
      <c r="G13" s="11">
        <f t="shared" si="2"/>
        <v>8568</v>
      </c>
      <c r="H13" s="12">
        <f t="shared" si="2"/>
        <v>0.68412647716384545</v>
      </c>
      <c r="I13" s="11">
        <f t="shared" si="2"/>
        <v>6</v>
      </c>
      <c r="J13" s="12">
        <f t="shared" si="2"/>
        <v>2.0887728459530026E-2</v>
      </c>
      <c r="K13" s="13">
        <f t="shared" si="2"/>
        <v>0</v>
      </c>
      <c r="L13" s="59">
        <f t="shared" si="2"/>
        <v>0</v>
      </c>
    </row>
    <row r="14" spans="2:12" s="29" customFormat="1" ht="15" customHeight="1" x14ac:dyDescent="0.25">
      <c r="B14" s="31" t="str">
        <f t="shared" si="0"/>
        <v/>
      </c>
      <c r="C14" s="31" t="str">
        <f t="shared" si="2"/>
        <v>Tairawhiti</v>
      </c>
      <c r="D14" s="11">
        <f t="shared" si="2"/>
        <v>5514</v>
      </c>
      <c r="E14" s="11">
        <f t="shared" si="2"/>
        <v>4743</v>
      </c>
      <c r="F14" s="12">
        <f t="shared" si="2"/>
        <v>0.8601741022850925</v>
      </c>
      <c r="G14" s="11">
        <f t="shared" si="2"/>
        <v>3749</v>
      </c>
      <c r="H14" s="12">
        <f t="shared" si="2"/>
        <v>0.67990569459557493</v>
      </c>
      <c r="I14" s="11">
        <f t="shared" si="2"/>
        <v>2</v>
      </c>
      <c r="J14" s="12">
        <f t="shared" si="2"/>
        <v>1.5873015873015872E-2</v>
      </c>
      <c r="K14" s="13">
        <f t="shared" si="2"/>
        <v>0</v>
      </c>
      <c r="L14" s="59">
        <f t="shared" si="2"/>
        <v>0</v>
      </c>
    </row>
    <row r="15" spans="2:12" s="29" customFormat="1" ht="15" customHeight="1" x14ac:dyDescent="0.25">
      <c r="B15" s="31" t="str">
        <f t="shared" si="0"/>
        <v/>
      </c>
      <c r="C15" s="31" t="str">
        <f t="shared" si="2"/>
        <v>Taranaki</v>
      </c>
      <c r="D15" s="11">
        <f t="shared" si="2"/>
        <v>4563</v>
      </c>
      <c r="E15" s="11">
        <f t="shared" si="2"/>
        <v>3905</v>
      </c>
      <c r="F15" s="12">
        <f t="shared" si="2"/>
        <v>0.85579662502739429</v>
      </c>
      <c r="G15" s="11">
        <f t="shared" si="2"/>
        <v>3202</v>
      </c>
      <c r="H15" s="12">
        <f t="shared" si="2"/>
        <v>0.70173131711593251</v>
      </c>
      <c r="I15" s="11">
        <f t="shared" si="2"/>
        <v>7</v>
      </c>
      <c r="J15" s="12">
        <f t="shared" si="2"/>
        <v>6.4073226544622428E-2</v>
      </c>
      <c r="K15" s="13">
        <f t="shared" si="2"/>
        <v>0</v>
      </c>
      <c r="L15" s="59">
        <f t="shared" si="2"/>
        <v>0</v>
      </c>
    </row>
    <row r="16" spans="2:12" s="29" customFormat="1" ht="15" customHeight="1" x14ac:dyDescent="0.25">
      <c r="B16" s="31" t="str">
        <f t="shared" si="0"/>
        <v/>
      </c>
      <c r="C16" s="31" t="str">
        <f t="shared" si="2"/>
        <v>Hawkes Bay</v>
      </c>
      <c r="D16" s="11">
        <f t="shared" si="2"/>
        <v>9063</v>
      </c>
      <c r="E16" s="11">
        <f t="shared" si="2"/>
        <v>8210</v>
      </c>
      <c r="F16" s="12">
        <f t="shared" si="2"/>
        <v>0.90588105483835379</v>
      </c>
      <c r="G16" s="11">
        <f t="shared" si="2"/>
        <v>6593</v>
      </c>
      <c r="H16" s="12">
        <f t="shared" si="2"/>
        <v>0.72746331236897277</v>
      </c>
      <c r="I16" s="11">
        <f t="shared" si="2"/>
        <v>4</v>
      </c>
      <c r="J16" s="12">
        <f t="shared" si="2"/>
        <v>1.8195602729340409E-2</v>
      </c>
      <c r="K16" s="13">
        <f t="shared" si="2"/>
        <v>1</v>
      </c>
      <c r="L16" s="59">
        <f t="shared" si="2"/>
        <v>4.5489006823351023E-3</v>
      </c>
    </row>
    <row r="17" spans="2:12" s="29" customFormat="1" ht="15" customHeight="1" x14ac:dyDescent="0.25">
      <c r="B17" s="31" t="str">
        <f t="shared" si="0"/>
        <v/>
      </c>
      <c r="C17" s="31" t="str">
        <f t="shared" si="2"/>
        <v>Whanganui</v>
      </c>
      <c r="D17" s="11">
        <f t="shared" si="2"/>
        <v>3610</v>
      </c>
      <c r="E17" s="11">
        <f t="shared" si="2"/>
        <v>3157</v>
      </c>
      <c r="F17" s="12">
        <f t="shared" si="2"/>
        <v>0.87451523545706367</v>
      </c>
      <c r="G17" s="11">
        <f t="shared" si="2"/>
        <v>2541</v>
      </c>
      <c r="H17" s="12">
        <f t="shared" si="2"/>
        <v>0.70387811634349029</v>
      </c>
      <c r="I17" s="11">
        <f t="shared" si="2"/>
        <v>0</v>
      </c>
      <c r="J17" s="12">
        <f t="shared" si="2"/>
        <v>0</v>
      </c>
      <c r="K17" s="13">
        <f t="shared" si="2"/>
        <v>0</v>
      </c>
      <c r="L17" s="59">
        <f t="shared" si="2"/>
        <v>0</v>
      </c>
    </row>
    <row r="18" spans="2:12" s="29" customFormat="1" ht="15" customHeight="1" x14ac:dyDescent="0.25">
      <c r="B18" s="31" t="str">
        <f t="shared" si="0"/>
        <v/>
      </c>
      <c r="C18" s="31" t="str">
        <f t="shared" ref="C18:H18" si="3">IF(C213 &lt;&gt; "", C213, "")</f>
        <v>MidCentral</v>
      </c>
      <c r="D18" s="11">
        <f t="shared" si="3"/>
        <v>7243</v>
      </c>
      <c r="E18" s="11">
        <f t="shared" si="3"/>
        <v>5510</v>
      </c>
      <c r="F18" s="12">
        <f t="shared" si="3"/>
        <v>0.76073450227806161</v>
      </c>
      <c r="G18" s="11">
        <f t="shared" si="3"/>
        <v>4420</v>
      </c>
      <c r="H18" s="12">
        <f t="shared" si="3"/>
        <v>0.61024437387822728</v>
      </c>
      <c r="I18" s="11">
        <f t="shared" ref="I18:L18" si="4">IF(I213 &lt;&gt; "", I213, "")</f>
        <v>2</v>
      </c>
      <c r="J18" s="12">
        <f t="shared" si="4"/>
        <v>1.3848817080207734E-2</v>
      </c>
      <c r="K18" s="13">
        <f t="shared" si="4"/>
        <v>0</v>
      </c>
      <c r="L18" s="59">
        <f t="shared" si="4"/>
        <v>0</v>
      </c>
    </row>
    <row r="19" spans="2:12" s="29" customFormat="1" ht="15" customHeight="1" x14ac:dyDescent="0.25">
      <c r="B19" s="31" t="str">
        <f t="shared" si="0"/>
        <v/>
      </c>
      <c r="C19" s="31" t="str">
        <f t="shared" ref="C19:C27" si="5">IF(C214 &lt;&gt; "", C214, "")</f>
        <v>Hutt</v>
      </c>
      <c r="D19" s="11">
        <f t="shared" ref="D19:L19" si="6">IF(D214 &lt;&gt; "", D214, "")</f>
        <v>5612</v>
      </c>
      <c r="E19" s="11">
        <f t="shared" si="6"/>
        <v>4715</v>
      </c>
      <c r="F19" s="12">
        <f t="shared" si="6"/>
        <v>0.8401639344262295</v>
      </c>
      <c r="G19" s="11">
        <f t="shared" si="6"/>
        <v>3838</v>
      </c>
      <c r="H19" s="12">
        <f t="shared" si="6"/>
        <v>0.68389166072701357</v>
      </c>
      <c r="I19" s="11">
        <f t="shared" si="6"/>
        <v>3</v>
      </c>
      <c r="J19" s="12">
        <f t="shared" si="6"/>
        <v>2.5586353944562899E-2</v>
      </c>
      <c r="K19" s="13">
        <f t="shared" si="6"/>
        <v>0</v>
      </c>
      <c r="L19" s="59">
        <f t="shared" si="6"/>
        <v>0</v>
      </c>
    </row>
    <row r="20" spans="2:12" s="29" customFormat="1" ht="15" customHeight="1" x14ac:dyDescent="0.25">
      <c r="B20" s="31" t="str">
        <f t="shared" si="0"/>
        <v/>
      </c>
      <c r="C20" s="31" t="str">
        <f t="shared" si="5"/>
        <v>Capital and Coast</v>
      </c>
      <c r="D20" s="11">
        <f t="shared" ref="D20:L20" si="7">IF(D215 &lt;&gt; "", D215, "")</f>
        <v>8041</v>
      </c>
      <c r="E20" s="11">
        <f t="shared" si="7"/>
        <v>6170</v>
      </c>
      <c r="F20" s="12">
        <f t="shared" si="7"/>
        <v>0.76731749782365377</v>
      </c>
      <c r="G20" s="11">
        <f t="shared" si="7"/>
        <v>5043</v>
      </c>
      <c r="H20" s="12">
        <f t="shared" si="7"/>
        <v>0.62716080089541104</v>
      </c>
      <c r="I20" s="11">
        <f t="shared" si="7"/>
        <v>5</v>
      </c>
      <c r="J20" s="12">
        <f t="shared" si="7"/>
        <v>2.9850746268656716E-2</v>
      </c>
      <c r="K20" s="13">
        <f t="shared" si="7"/>
        <v>0</v>
      </c>
      <c r="L20" s="59">
        <f t="shared" si="7"/>
        <v>0</v>
      </c>
    </row>
    <row r="21" spans="2:12" s="29" customFormat="1" ht="15" customHeight="1" x14ac:dyDescent="0.25">
      <c r="B21" s="31" t="str">
        <f t="shared" si="0"/>
        <v/>
      </c>
      <c r="C21" s="31" t="str">
        <f t="shared" si="5"/>
        <v>Wairarapa</v>
      </c>
      <c r="D21" s="11">
        <f t="shared" ref="D21:L21" si="8">IF(D216 &lt;&gt; "", D216, "")</f>
        <v>1613</v>
      </c>
      <c r="E21" s="11">
        <f t="shared" si="8"/>
        <v>1387</v>
      </c>
      <c r="F21" s="12">
        <f t="shared" si="8"/>
        <v>0.8598884066955983</v>
      </c>
      <c r="G21" s="11">
        <f t="shared" si="8"/>
        <v>1132</v>
      </c>
      <c r="H21" s="12">
        <f t="shared" si="8"/>
        <v>0.70179789212647237</v>
      </c>
      <c r="I21" s="11">
        <f t="shared" si="8"/>
        <v>0</v>
      </c>
      <c r="J21" s="12">
        <f t="shared" si="8"/>
        <v>0</v>
      </c>
      <c r="K21" s="13">
        <f t="shared" si="8"/>
        <v>0</v>
      </c>
      <c r="L21" s="59">
        <f t="shared" si="8"/>
        <v>0</v>
      </c>
    </row>
    <row r="22" spans="2:12" s="29" customFormat="1" ht="15" customHeight="1" x14ac:dyDescent="0.25">
      <c r="B22" s="31" t="str">
        <f t="shared" si="0"/>
        <v/>
      </c>
      <c r="C22" s="31" t="str">
        <f t="shared" si="5"/>
        <v>Nelson Marlborough</v>
      </c>
      <c r="D22" s="11">
        <f t="shared" ref="D22:L22" si="9">IF(D217 &lt;&gt; "", D217, "")</f>
        <v>3267</v>
      </c>
      <c r="E22" s="11">
        <f t="shared" si="9"/>
        <v>2572</v>
      </c>
      <c r="F22" s="12">
        <f t="shared" si="9"/>
        <v>0.78726660544842364</v>
      </c>
      <c r="G22" s="11">
        <f t="shared" si="9"/>
        <v>2141</v>
      </c>
      <c r="H22" s="12">
        <f t="shared" si="9"/>
        <v>0.65534129170492805</v>
      </c>
      <c r="I22" s="11">
        <f t="shared" si="9"/>
        <v>3</v>
      </c>
      <c r="J22" s="12">
        <f t="shared" si="9"/>
        <v>4.3062200956937795E-2</v>
      </c>
      <c r="K22" s="13">
        <f t="shared" si="9"/>
        <v>0</v>
      </c>
      <c r="L22" s="59">
        <f t="shared" si="9"/>
        <v>0</v>
      </c>
    </row>
    <row r="23" spans="2:12" s="29" customFormat="1" ht="15" customHeight="1" x14ac:dyDescent="0.25">
      <c r="B23" s="31" t="str">
        <f t="shared" si="0"/>
        <v/>
      </c>
      <c r="C23" s="31" t="str">
        <f t="shared" si="5"/>
        <v>West Coast</v>
      </c>
      <c r="D23" s="11">
        <f t="shared" ref="D23:L23" si="10">IF(D218 &lt;&gt; "", D218, "")</f>
        <v>871</v>
      </c>
      <c r="E23" s="11">
        <f t="shared" si="10"/>
        <v>684</v>
      </c>
      <c r="F23" s="12">
        <f t="shared" si="10"/>
        <v>0.78530424799081511</v>
      </c>
      <c r="G23" s="11">
        <f t="shared" si="10"/>
        <v>574</v>
      </c>
      <c r="H23" s="12">
        <f t="shared" si="10"/>
        <v>0.65901262916188286</v>
      </c>
      <c r="I23" s="11">
        <f t="shared" si="10"/>
        <v>0</v>
      </c>
      <c r="J23" s="12">
        <f t="shared" si="10"/>
        <v>0</v>
      </c>
      <c r="K23" s="13">
        <f t="shared" si="10"/>
        <v>0</v>
      </c>
      <c r="L23" s="59">
        <f t="shared" si="10"/>
        <v>0</v>
      </c>
    </row>
    <row r="24" spans="2:12" s="29" customFormat="1" ht="15" customHeight="1" x14ac:dyDescent="0.25">
      <c r="B24" s="31" t="str">
        <f t="shared" si="0"/>
        <v/>
      </c>
      <c r="C24" s="31" t="str">
        <f t="shared" si="5"/>
        <v>Canterbury</v>
      </c>
      <c r="D24" s="11">
        <f t="shared" ref="D24:L24" si="11">IF(D219 &lt;&gt; "", D219, "")</f>
        <v>9954</v>
      </c>
      <c r="E24" s="11">
        <f t="shared" si="11"/>
        <v>7062</v>
      </c>
      <c r="F24" s="12">
        <f t="shared" si="11"/>
        <v>0.70946353224834235</v>
      </c>
      <c r="G24" s="11">
        <f t="shared" si="11"/>
        <v>5703</v>
      </c>
      <c r="H24" s="12">
        <f t="shared" si="11"/>
        <v>0.57293550331525012</v>
      </c>
      <c r="I24" s="11">
        <f t="shared" si="11"/>
        <v>4</v>
      </c>
      <c r="J24" s="12">
        <f t="shared" si="11"/>
        <v>2.1670428893905191E-2</v>
      </c>
      <c r="K24" s="13">
        <f t="shared" si="11"/>
        <v>0</v>
      </c>
      <c r="L24" s="59">
        <f t="shared" si="11"/>
        <v>0</v>
      </c>
    </row>
    <row r="25" spans="2:12" s="29" customFormat="1" ht="15" customHeight="1" x14ac:dyDescent="0.25">
      <c r="B25" s="31" t="str">
        <f t="shared" si="0"/>
        <v/>
      </c>
      <c r="C25" s="31" t="str">
        <f t="shared" si="5"/>
        <v>South Canterbury</v>
      </c>
      <c r="D25" s="11">
        <f t="shared" ref="D25:L25" si="12">IF(D220 &lt;&gt; "", D220, "")</f>
        <v>1030</v>
      </c>
      <c r="E25" s="11">
        <f t="shared" si="12"/>
        <v>710</v>
      </c>
      <c r="F25" s="12">
        <f t="shared" si="12"/>
        <v>0.68932038834951459</v>
      </c>
      <c r="G25" s="11">
        <f t="shared" si="12"/>
        <v>607</v>
      </c>
      <c r="H25" s="12">
        <f t="shared" si="12"/>
        <v>0.58932038834951461</v>
      </c>
      <c r="I25" s="11">
        <f t="shared" si="12"/>
        <v>0</v>
      </c>
      <c r="J25" s="12">
        <f t="shared" si="12"/>
        <v>0</v>
      </c>
      <c r="K25" s="13">
        <f t="shared" si="12"/>
        <v>0</v>
      </c>
      <c r="L25" s="59">
        <f t="shared" si="12"/>
        <v>0</v>
      </c>
    </row>
    <row r="26" spans="2:12" s="29" customFormat="1" ht="15" customHeight="1" x14ac:dyDescent="0.25">
      <c r="B26" s="31" t="str">
        <f t="shared" si="0"/>
        <v/>
      </c>
      <c r="C26" s="31" t="str">
        <f t="shared" si="5"/>
        <v>Southern</v>
      </c>
      <c r="D26" s="11">
        <f t="shared" ref="D26:L26" si="13">IF(D221 &lt;&gt; "", D221, "")</f>
        <v>6492</v>
      </c>
      <c r="E26" s="11">
        <f t="shared" si="13"/>
        <v>4778</v>
      </c>
      <c r="F26" s="12">
        <f t="shared" si="13"/>
        <v>0.73598274799753538</v>
      </c>
      <c r="G26" s="11">
        <f t="shared" si="13"/>
        <v>3922</v>
      </c>
      <c r="H26" s="12">
        <f t="shared" si="13"/>
        <v>0.60412815773259398</v>
      </c>
      <c r="I26" s="11">
        <f t="shared" si="13"/>
        <v>4</v>
      </c>
      <c r="J26" s="12">
        <f t="shared" si="13"/>
        <v>3.0322173089071387E-2</v>
      </c>
      <c r="K26" s="13">
        <f t="shared" si="13"/>
        <v>0</v>
      </c>
      <c r="L26" s="59">
        <f t="shared" si="13"/>
        <v>0</v>
      </c>
    </row>
    <row r="27" spans="2:12" s="29" customFormat="1" ht="15" customHeight="1" x14ac:dyDescent="0.25">
      <c r="B27" s="31" t="str">
        <f t="shared" si="0"/>
        <v>Māori Total</v>
      </c>
      <c r="C27" s="31" t="str">
        <f t="shared" si="5"/>
        <v/>
      </c>
      <c r="D27" s="11">
        <f t="shared" ref="D27:L27" si="14">IF(D222 &lt;&gt; "", D222, "")</f>
        <v>162292</v>
      </c>
      <c r="E27" s="11">
        <f t="shared" si="14"/>
        <v>130154</v>
      </c>
      <c r="F27" s="12">
        <f t="shared" si="14"/>
        <v>0.80197421930840707</v>
      </c>
      <c r="G27" s="11">
        <f t="shared" si="14"/>
        <v>105594</v>
      </c>
      <c r="H27" s="12">
        <f t="shared" si="14"/>
        <v>0.65064205259655439</v>
      </c>
      <c r="I27" s="11">
        <f t="shared" si="14"/>
        <v>106</v>
      </c>
      <c r="J27" s="12">
        <f t="shared" si="14"/>
        <v>2.9581395348837209E-2</v>
      </c>
      <c r="K27" s="13">
        <f t="shared" si="14"/>
        <v>1</v>
      </c>
      <c r="L27" s="59">
        <f t="shared" si="14"/>
        <v>2.7906976744186045E-4</v>
      </c>
    </row>
    <row r="28" spans="2:12" s="29" customFormat="1" ht="15" customHeight="1" x14ac:dyDescent="0.25">
      <c r="B28" s="31" t="str">
        <f t="shared" ref="B28:L28" si="15">IF(B223 &lt;&gt; "", B223, "")</f>
        <v>Pacific</v>
      </c>
      <c r="C28" s="31" t="str">
        <f t="shared" si="15"/>
        <v>Northland</v>
      </c>
      <c r="D28" s="11">
        <f t="shared" si="15"/>
        <v>689</v>
      </c>
      <c r="E28" s="11">
        <f t="shared" si="15"/>
        <v>516</v>
      </c>
      <c r="F28" s="12">
        <f t="shared" si="15"/>
        <v>0.74891146589259794</v>
      </c>
      <c r="G28" s="11">
        <f t="shared" si="15"/>
        <v>436</v>
      </c>
      <c r="H28" s="12">
        <f t="shared" si="15"/>
        <v>0.63280116110304785</v>
      </c>
      <c r="I28" s="11">
        <f t="shared" si="15"/>
        <v>0</v>
      </c>
      <c r="J28" s="12">
        <f t="shared" si="15"/>
        <v>0</v>
      </c>
      <c r="K28" s="13">
        <f t="shared" si="15"/>
        <v>0</v>
      </c>
      <c r="L28" s="59">
        <f t="shared" si="15"/>
        <v>0</v>
      </c>
    </row>
    <row r="29" spans="2:12" ht="15" customHeight="1" x14ac:dyDescent="0.25">
      <c r="B29" s="31" t="str">
        <f t="shared" ref="B29:L29" si="16">IF(B224 &lt;&gt; "", B224, "")</f>
        <v/>
      </c>
      <c r="C29" s="31" t="str">
        <f t="shared" si="16"/>
        <v>Waitemata</v>
      </c>
      <c r="D29" s="11">
        <f t="shared" si="16"/>
        <v>9523</v>
      </c>
      <c r="E29" s="11">
        <f t="shared" si="16"/>
        <v>8751</v>
      </c>
      <c r="F29" s="12">
        <f t="shared" si="16"/>
        <v>0.91893310931429173</v>
      </c>
      <c r="G29" s="11">
        <f t="shared" si="16"/>
        <v>7141</v>
      </c>
      <c r="H29" s="12">
        <f t="shared" si="16"/>
        <v>0.74986873884280159</v>
      </c>
      <c r="I29" s="11">
        <f t="shared" si="16"/>
        <v>15</v>
      </c>
      <c r="J29" s="12">
        <f t="shared" si="16"/>
        <v>6.2608695652173904E-2</v>
      </c>
      <c r="K29" s="13">
        <f t="shared" si="16"/>
        <v>1</v>
      </c>
      <c r="L29" s="59">
        <f t="shared" si="16"/>
        <v>4.1739130434782605E-3</v>
      </c>
    </row>
    <row r="30" spans="2:12" ht="15" customHeight="1" x14ac:dyDescent="0.25">
      <c r="B30" s="31" t="str">
        <f t="shared" ref="B30:L30" si="17">IF(B225 &lt;&gt; "", B225, "")</f>
        <v/>
      </c>
      <c r="C30" s="31" t="str">
        <f t="shared" si="17"/>
        <v>Auckland</v>
      </c>
      <c r="D30" s="11">
        <f t="shared" si="17"/>
        <v>12820</v>
      </c>
      <c r="E30" s="11">
        <f t="shared" si="17"/>
        <v>11824</v>
      </c>
      <c r="F30" s="12">
        <f t="shared" si="17"/>
        <v>0.92230889235569424</v>
      </c>
      <c r="G30" s="11">
        <f t="shared" si="17"/>
        <v>9572</v>
      </c>
      <c r="H30" s="12">
        <f t="shared" si="17"/>
        <v>0.74664586583463344</v>
      </c>
      <c r="I30" s="11">
        <f t="shared" si="17"/>
        <v>26</v>
      </c>
      <c r="J30" s="12">
        <f t="shared" si="17"/>
        <v>7.71513353115727E-2</v>
      </c>
      <c r="K30" s="13">
        <f t="shared" si="17"/>
        <v>0</v>
      </c>
      <c r="L30" s="59">
        <f t="shared" si="17"/>
        <v>0</v>
      </c>
    </row>
    <row r="31" spans="2:12" ht="15" customHeight="1" x14ac:dyDescent="0.25">
      <c r="B31" s="31" t="str">
        <f t="shared" ref="B31:L31" si="18">IF(B226 &lt;&gt; "", B226, "")</f>
        <v/>
      </c>
      <c r="C31" s="31" t="str">
        <f t="shared" si="18"/>
        <v>Counties Manukau</v>
      </c>
      <c r="D31" s="11">
        <f t="shared" si="18"/>
        <v>25301</v>
      </c>
      <c r="E31" s="11">
        <f t="shared" si="18"/>
        <v>25543</v>
      </c>
      <c r="F31" s="12">
        <f t="shared" si="18"/>
        <v>1.0095648393344137</v>
      </c>
      <c r="G31" s="11">
        <f t="shared" si="18"/>
        <v>20707</v>
      </c>
      <c r="H31" s="12">
        <f t="shared" si="18"/>
        <v>0.81842614916406464</v>
      </c>
      <c r="I31" s="11">
        <f t="shared" si="18"/>
        <v>71</v>
      </c>
      <c r="J31" s="12">
        <f t="shared" si="18"/>
        <v>9.5302013422818799E-2</v>
      </c>
      <c r="K31" s="13">
        <f t="shared" si="18"/>
        <v>0</v>
      </c>
      <c r="L31" s="59">
        <f t="shared" si="18"/>
        <v>0</v>
      </c>
    </row>
    <row r="32" spans="2:12" ht="15" customHeight="1" x14ac:dyDescent="0.25">
      <c r="B32" s="31" t="str">
        <f t="shared" ref="B32:L32" si="19">IF(B227 &lt;&gt; "", B227, "")</f>
        <v/>
      </c>
      <c r="C32" s="31" t="str">
        <f t="shared" si="19"/>
        <v>Waikato</v>
      </c>
      <c r="D32" s="11">
        <f t="shared" si="19"/>
        <v>2415</v>
      </c>
      <c r="E32" s="11">
        <f t="shared" si="19"/>
        <v>2278</v>
      </c>
      <c r="F32" s="12">
        <f t="shared" si="19"/>
        <v>0.94327122153209109</v>
      </c>
      <c r="G32" s="11">
        <f t="shared" si="19"/>
        <v>1860</v>
      </c>
      <c r="H32" s="12">
        <f t="shared" si="19"/>
        <v>0.77018633540372672</v>
      </c>
      <c r="I32" s="11">
        <f t="shared" si="19"/>
        <v>5</v>
      </c>
      <c r="J32" s="12">
        <f t="shared" si="19"/>
        <v>8.0428954423592491E-2</v>
      </c>
      <c r="K32" s="13">
        <f t="shared" si="19"/>
        <v>0</v>
      </c>
      <c r="L32" s="59">
        <f t="shared" si="19"/>
        <v>0</v>
      </c>
    </row>
    <row r="33" spans="2:12" ht="15" customHeight="1" x14ac:dyDescent="0.25">
      <c r="B33" s="31" t="str">
        <f t="shared" ref="B33:L33" si="20">IF(B228 &lt;&gt; "", B228, "")</f>
        <v/>
      </c>
      <c r="C33" s="31" t="str">
        <f t="shared" si="20"/>
        <v>Lakes</v>
      </c>
      <c r="D33" s="11">
        <f t="shared" si="20"/>
        <v>536</v>
      </c>
      <c r="E33" s="11">
        <f t="shared" si="20"/>
        <v>513</v>
      </c>
      <c r="F33" s="12">
        <f t="shared" si="20"/>
        <v>0.95708955223880599</v>
      </c>
      <c r="G33" s="11">
        <f t="shared" si="20"/>
        <v>432</v>
      </c>
      <c r="H33" s="12">
        <f t="shared" si="20"/>
        <v>0.80597014925373134</v>
      </c>
      <c r="I33" s="11">
        <f t="shared" si="20"/>
        <v>3</v>
      </c>
      <c r="J33" s="12">
        <f t="shared" si="20"/>
        <v>0.18652849740932645</v>
      </c>
      <c r="K33" s="13">
        <f t="shared" si="20"/>
        <v>0</v>
      </c>
      <c r="L33" s="59">
        <f t="shared" si="20"/>
        <v>0</v>
      </c>
    </row>
    <row r="34" spans="2:12" ht="15" customHeight="1" x14ac:dyDescent="0.25">
      <c r="B34" s="31" t="str">
        <f t="shared" ref="B34:L34" si="21">IF(B229 &lt;&gt; "", B229, "")</f>
        <v/>
      </c>
      <c r="C34" s="31" t="str">
        <f t="shared" si="21"/>
        <v>Bay of Plenty</v>
      </c>
      <c r="D34" s="11">
        <f t="shared" si="21"/>
        <v>812</v>
      </c>
      <c r="E34" s="11">
        <f t="shared" si="21"/>
        <v>692</v>
      </c>
      <c r="F34" s="12">
        <f t="shared" si="21"/>
        <v>0.85221674876847286</v>
      </c>
      <c r="G34" s="11">
        <f t="shared" si="21"/>
        <v>570</v>
      </c>
      <c r="H34" s="12">
        <f t="shared" si="21"/>
        <v>0.70197044334975367</v>
      </c>
      <c r="I34" s="11">
        <f t="shared" si="21"/>
        <v>2</v>
      </c>
      <c r="J34" s="12">
        <f t="shared" si="21"/>
        <v>9.8765432098765427E-2</v>
      </c>
      <c r="K34" s="13">
        <f t="shared" si="21"/>
        <v>0</v>
      </c>
      <c r="L34" s="59">
        <f t="shared" si="21"/>
        <v>0</v>
      </c>
    </row>
    <row r="35" spans="2:12" ht="15" customHeight="1" x14ac:dyDescent="0.25">
      <c r="B35" s="31" t="str">
        <f t="shared" ref="B35:L35" si="22">IF(B230 &lt;&gt; "", B230, "")</f>
        <v/>
      </c>
      <c r="C35" s="31" t="str">
        <f t="shared" si="22"/>
        <v>Tairawhiti</v>
      </c>
      <c r="D35" s="11">
        <f t="shared" si="22"/>
        <v>248</v>
      </c>
      <c r="E35" s="11">
        <f t="shared" si="22"/>
        <v>196</v>
      </c>
      <c r="F35" s="12">
        <f t="shared" si="22"/>
        <v>0.79032258064516125</v>
      </c>
      <c r="G35" s="11">
        <f t="shared" si="22"/>
        <v>155</v>
      </c>
      <c r="H35" s="12">
        <f t="shared" si="22"/>
        <v>0.625</v>
      </c>
      <c r="I35" s="11">
        <f t="shared" si="22"/>
        <v>0</v>
      </c>
      <c r="J35" s="12">
        <f t="shared" si="22"/>
        <v>0</v>
      </c>
      <c r="K35" s="13">
        <f t="shared" si="22"/>
        <v>0</v>
      </c>
      <c r="L35" s="59">
        <f t="shared" si="22"/>
        <v>0</v>
      </c>
    </row>
    <row r="36" spans="2:12" ht="15" customHeight="1" x14ac:dyDescent="0.25">
      <c r="B36" s="31" t="str">
        <f t="shared" ref="B36:L36" si="23">IF(B231 &lt;&gt; "", B231, "")</f>
        <v/>
      </c>
      <c r="C36" s="31" t="str">
        <f t="shared" si="23"/>
        <v>Taranaki</v>
      </c>
      <c r="D36" s="11">
        <f t="shared" si="23"/>
        <v>278</v>
      </c>
      <c r="E36" s="11">
        <f t="shared" si="23"/>
        <v>262</v>
      </c>
      <c r="F36" s="12">
        <f t="shared" si="23"/>
        <v>0.94244604316546765</v>
      </c>
      <c r="G36" s="11">
        <f t="shared" si="23"/>
        <v>215</v>
      </c>
      <c r="H36" s="12">
        <f t="shared" si="23"/>
        <v>0.77338129496402874</v>
      </c>
      <c r="I36" s="11">
        <f t="shared" si="23"/>
        <v>0</v>
      </c>
      <c r="J36" s="12">
        <f t="shared" si="23"/>
        <v>0</v>
      </c>
      <c r="K36" s="13">
        <f t="shared" si="23"/>
        <v>0</v>
      </c>
      <c r="L36" s="59">
        <f t="shared" si="23"/>
        <v>0</v>
      </c>
    </row>
    <row r="37" spans="2:12" ht="15" customHeight="1" x14ac:dyDescent="0.25">
      <c r="B37" s="31" t="str">
        <f t="shared" ref="B37:L37" si="24">IF(B232 &lt;&gt; "", B232, "")</f>
        <v/>
      </c>
      <c r="C37" s="31" t="str">
        <f t="shared" si="24"/>
        <v>Hawkes Bay</v>
      </c>
      <c r="D37" s="11">
        <f t="shared" si="24"/>
        <v>1116</v>
      </c>
      <c r="E37" s="11">
        <f t="shared" si="24"/>
        <v>1055</v>
      </c>
      <c r="F37" s="12">
        <f t="shared" si="24"/>
        <v>0.94534050179211471</v>
      </c>
      <c r="G37" s="11">
        <f t="shared" si="24"/>
        <v>828</v>
      </c>
      <c r="H37" s="12">
        <f t="shared" si="24"/>
        <v>0.74193548387096775</v>
      </c>
      <c r="I37" s="11">
        <f t="shared" si="24"/>
        <v>0</v>
      </c>
      <c r="J37" s="12">
        <f t="shared" si="24"/>
        <v>0</v>
      </c>
      <c r="K37" s="13">
        <f t="shared" si="24"/>
        <v>0</v>
      </c>
      <c r="L37" s="59">
        <f t="shared" si="24"/>
        <v>0</v>
      </c>
    </row>
    <row r="38" spans="2:12" ht="15" customHeight="1" x14ac:dyDescent="0.25">
      <c r="B38" s="31" t="str">
        <f t="shared" ref="B38:L38" si="25">IF(B233 &lt;&gt; "", B233, "")</f>
        <v/>
      </c>
      <c r="C38" s="31" t="str">
        <f t="shared" si="25"/>
        <v>Whanganui</v>
      </c>
      <c r="D38" s="11">
        <f t="shared" si="25"/>
        <v>306</v>
      </c>
      <c r="E38" s="11">
        <f t="shared" si="25"/>
        <v>265</v>
      </c>
      <c r="F38" s="12">
        <f t="shared" si="25"/>
        <v>0.86601307189542487</v>
      </c>
      <c r="G38" s="11">
        <f t="shared" si="25"/>
        <v>192</v>
      </c>
      <c r="H38" s="12">
        <f t="shared" si="25"/>
        <v>0.62745098039215685</v>
      </c>
      <c r="I38" s="11">
        <f t="shared" si="25"/>
        <v>4</v>
      </c>
      <c r="J38" s="12">
        <f t="shared" si="25"/>
        <v>0.63157894736842113</v>
      </c>
      <c r="K38" s="13">
        <f t="shared" si="25"/>
        <v>0</v>
      </c>
      <c r="L38" s="59">
        <f t="shared" si="25"/>
        <v>0</v>
      </c>
    </row>
    <row r="39" spans="2:12" ht="15" customHeight="1" x14ac:dyDescent="0.25">
      <c r="B39" s="31" t="str">
        <f t="shared" ref="B39:L39" si="26">IF(B234 &lt;&gt; "", B234, "")</f>
        <v/>
      </c>
      <c r="C39" s="31" t="str">
        <f t="shared" si="26"/>
        <v>MidCentral</v>
      </c>
      <c r="D39" s="11">
        <f t="shared" si="26"/>
        <v>978</v>
      </c>
      <c r="E39" s="11">
        <f t="shared" si="26"/>
        <v>836</v>
      </c>
      <c r="F39" s="12">
        <f t="shared" si="26"/>
        <v>0.85480572597137017</v>
      </c>
      <c r="G39" s="11">
        <f t="shared" si="26"/>
        <v>688</v>
      </c>
      <c r="H39" s="12">
        <f t="shared" si="26"/>
        <v>0.70347648261758688</v>
      </c>
      <c r="I39" s="11">
        <f t="shared" si="26"/>
        <v>1</v>
      </c>
      <c r="J39" s="12">
        <f t="shared" si="26"/>
        <v>4.4444444444444446E-2</v>
      </c>
      <c r="K39" s="13">
        <f t="shared" si="26"/>
        <v>0</v>
      </c>
      <c r="L39" s="59">
        <f t="shared" si="26"/>
        <v>0</v>
      </c>
    </row>
    <row r="40" spans="2:12" ht="15" customHeight="1" x14ac:dyDescent="0.25">
      <c r="B40" s="31" t="str">
        <f t="shared" ref="B40:L40" si="27">IF(B235 &lt;&gt; "", B235, "")</f>
        <v/>
      </c>
      <c r="C40" s="31" t="str">
        <f t="shared" si="27"/>
        <v>Hutt</v>
      </c>
      <c r="D40" s="11">
        <f t="shared" si="27"/>
        <v>2563</v>
      </c>
      <c r="E40" s="11">
        <f t="shared" si="27"/>
        <v>2305</v>
      </c>
      <c r="F40" s="12">
        <f t="shared" si="27"/>
        <v>0.89933671478735855</v>
      </c>
      <c r="G40" s="11">
        <f t="shared" si="27"/>
        <v>1868</v>
      </c>
      <c r="H40" s="12">
        <f t="shared" si="27"/>
        <v>0.72883339836129535</v>
      </c>
      <c r="I40" s="11">
        <f t="shared" si="27"/>
        <v>3</v>
      </c>
      <c r="J40" s="12">
        <f t="shared" si="27"/>
        <v>5.4135338345864661E-2</v>
      </c>
      <c r="K40" s="13">
        <f t="shared" si="27"/>
        <v>0</v>
      </c>
      <c r="L40" s="59">
        <f t="shared" si="27"/>
        <v>0</v>
      </c>
    </row>
    <row r="41" spans="2:12" ht="15" customHeight="1" x14ac:dyDescent="0.25">
      <c r="B41" s="31" t="str">
        <f t="shared" ref="B41:L41" si="28">IF(B236 &lt;&gt; "", B236, "")</f>
        <v/>
      </c>
      <c r="C41" s="31" t="str">
        <f t="shared" si="28"/>
        <v>Capital and Coast</v>
      </c>
      <c r="D41" s="11">
        <f t="shared" si="28"/>
        <v>5009</v>
      </c>
      <c r="E41" s="11">
        <f t="shared" si="28"/>
        <v>4442</v>
      </c>
      <c r="F41" s="12">
        <f t="shared" si="28"/>
        <v>0.8868037532441605</v>
      </c>
      <c r="G41" s="11">
        <f t="shared" si="28"/>
        <v>3413</v>
      </c>
      <c r="H41" s="12">
        <f t="shared" si="28"/>
        <v>0.68137352765022963</v>
      </c>
      <c r="I41" s="11">
        <f t="shared" si="28"/>
        <v>10</v>
      </c>
      <c r="J41" s="12">
        <f t="shared" si="28"/>
        <v>9.6076861489191354E-2</v>
      </c>
      <c r="K41" s="13">
        <f t="shared" si="28"/>
        <v>0</v>
      </c>
      <c r="L41" s="59">
        <f t="shared" si="28"/>
        <v>0</v>
      </c>
    </row>
    <row r="42" spans="2:12" ht="15" customHeight="1" x14ac:dyDescent="0.25">
      <c r="B42" s="31" t="str">
        <f t="shared" ref="B42:L42" si="29">IF(B237 &lt;&gt; "", B237, "")</f>
        <v/>
      </c>
      <c r="C42" s="31" t="str">
        <f t="shared" si="29"/>
        <v>Wairarapa</v>
      </c>
      <c r="D42" s="11">
        <f t="shared" si="29"/>
        <v>157</v>
      </c>
      <c r="E42" s="11">
        <f t="shared" si="29"/>
        <v>159</v>
      </c>
      <c r="F42" s="12">
        <f t="shared" si="29"/>
        <v>1.0127388535031847</v>
      </c>
      <c r="G42" s="11">
        <f t="shared" si="29"/>
        <v>139</v>
      </c>
      <c r="H42" s="12">
        <f t="shared" si="29"/>
        <v>0.88535031847133761</v>
      </c>
      <c r="I42" s="11">
        <f t="shared" si="29"/>
        <v>0</v>
      </c>
      <c r="J42" s="12">
        <f t="shared" si="29"/>
        <v>0</v>
      </c>
      <c r="K42" s="13">
        <f t="shared" si="29"/>
        <v>0</v>
      </c>
      <c r="L42" s="59">
        <f t="shared" si="29"/>
        <v>0</v>
      </c>
    </row>
    <row r="43" spans="2:12" ht="15" customHeight="1" x14ac:dyDescent="0.25">
      <c r="B43" s="31" t="str">
        <f t="shared" ref="B43:L43" si="30">IF(B238 &lt;&gt; "", B238, "")</f>
        <v/>
      </c>
      <c r="C43" s="31" t="str">
        <f t="shared" si="30"/>
        <v>Nelson Marlborough</v>
      </c>
      <c r="D43" s="11">
        <f t="shared" si="30"/>
        <v>452</v>
      </c>
      <c r="E43" s="11">
        <f t="shared" si="30"/>
        <v>373</v>
      </c>
      <c r="F43" s="12">
        <f t="shared" si="30"/>
        <v>0.8252212389380531</v>
      </c>
      <c r="G43" s="11">
        <f t="shared" si="30"/>
        <v>295</v>
      </c>
      <c r="H43" s="12">
        <f t="shared" si="30"/>
        <v>0.65265486725663713</v>
      </c>
      <c r="I43" s="11">
        <f t="shared" si="30"/>
        <v>1</v>
      </c>
      <c r="J43" s="12">
        <f t="shared" si="30"/>
        <v>9.375E-2</v>
      </c>
      <c r="K43" s="13">
        <f t="shared" si="30"/>
        <v>0</v>
      </c>
      <c r="L43" s="59">
        <f t="shared" si="30"/>
        <v>0</v>
      </c>
    </row>
    <row r="44" spans="2:12" ht="15" customHeight="1" x14ac:dyDescent="0.25">
      <c r="B44" s="31" t="str">
        <f t="shared" ref="B44:L44" si="31">IF(B239 &lt;&gt; "", B239, "")</f>
        <v/>
      </c>
      <c r="C44" s="31" t="str">
        <f t="shared" si="31"/>
        <v>West Coast</v>
      </c>
      <c r="D44" s="11">
        <f t="shared" si="31"/>
        <v>84</v>
      </c>
      <c r="E44" s="11">
        <f t="shared" si="31"/>
        <v>67</v>
      </c>
      <c r="F44" s="12">
        <f t="shared" si="31"/>
        <v>0.79761904761904767</v>
      </c>
      <c r="G44" s="11">
        <f t="shared" si="31"/>
        <v>54</v>
      </c>
      <c r="H44" s="12">
        <f t="shared" si="31"/>
        <v>0.6428571428571429</v>
      </c>
      <c r="I44" s="11">
        <f t="shared" si="31"/>
        <v>0</v>
      </c>
      <c r="J44" s="12">
        <f t="shared" si="31"/>
        <v>0</v>
      </c>
      <c r="K44" s="13">
        <f t="shared" si="31"/>
        <v>0</v>
      </c>
      <c r="L44" s="59">
        <f t="shared" si="31"/>
        <v>0</v>
      </c>
    </row>
    <row r="45" spans="2:12" ht="15" customHeight="1" x14ac:dyDescent="0.25">
      <c r="B45" s="31" t="str">
        <f t="shared" ref="B45:L45" si="32">IF(B240 &lt;&gt; "", B240, "")</f>
        <v/>
      </c>
      <c r="C45" s="31" t="str">
        <f t="shared" si="32"/>
        <v>Canterbury</v>
      </c>
      <c r="D45" s="11">
        <f t="shared" si="32"/>
        <v>2727</v>
      </c>
      <c r="E45" s="11">
        <f t="shared" si="32"/>
        <v>2465</v>
      </c>
      <c r="F45" s="12">
        <f t="shared" si="32"/>
        <v>0.90392372570590396</v>
      </c>
      <c r="G45" s="11">
        <f t="shared" si="32"/>
        <v>1962</v>
      </c>
      <c r="H45" s="12">
        <f t="shared" si="32"/>
        <v>0.71947194719471952</v>
      </c>
      <c r="I45" s="11">
        <f t="shared" si="32"/>
        <v>9</v>
      </c>
      <c r="J45" s="12">
        <f t="shared" si="32"/>
        <v>0.14210526315789473</v>
      </c>
      <c r="K45" s="13">
        <f t="shared" si="32"/>
        <v>0</v>
      </c>
      <c r="L45" s="59">
        <f t="shared" si="32"/>
        <v>0</v>
      </c>
    </row>
    <row r="46" spans="2:12" ht="15" customHeight="1" x14ac:dyDescent="0.25">
      <c r="B46" s="31" t="str">
        <f t="shared" ref="B46:L46" si="33">IF(B241 &lt;&gt; "", B241, "")</f>
        <v/>
      </c>
      <c r="C46" s="31" t="str">
        <f t="shared" si="33"/>
        <v>South Canterbury</v>
      </c>
      <c r="D46" s="11">
        <f t="shared" si="33"/>
        <v>111</v>
      </c>
      <c r="E46" s="11">
        <f t="shared" si="33"/>
        <v>113</v>
      </c>
      <c r="F46" s="12">
        <f t="shared" si="33"/>
        <v>1.0180180180180181</v>
      </c>
      <c r="G46" s="11">
        <f t="shared" si="33"/>
        <v>98</v>
      </c>
      <c r="H46" s="12">
        <f t="shared" si="33"/>
        <v>0.88288288288288286</v>
      </c>
      <c r="I46" s="11">
        <f t="shared" si="33"/>
        <v>1</v>
      </c>
      <c r="J46" s="12">
        <f t="shared" si="33"/>
        <v>0.2608695652173913</v>
      </c>
      <c r="K46" s="13">
        <f t="shared" si="33"/>
        <v>0</v>
      </c>
      <c r="L46" s="59">
        <f t="shared" si="33"/>
        <v>0</v>
      </c>
    </row>
    <row r="47" spans="2:12" ht="15" customHeight="1" x14ac:dyDescent="0.25">
      <c r="B47" s="31" t="str">
        <f t="shared" ref="B47:L47" si="34">IF(B242 &lt;&gt; "", B242, "")</f>
        <v/>
      </c>
      <c r="C47" s="31" t="str">
        <f t="shared" si="34"/>
        <v>Southern</v>
      </c>
      <c r="D47" s="11">
        <f t="shared" si="34"/>
        <v>1152</v>
      </c>
      <c r="E47" s="11">
        <f t="shared" si="34"/>
        <v>1123</v>
      </c>
      <c r="F47" s="12">
        <f t="shared" si="34"/>
        <v>0.97482638888888884</v>
      </c>
      <c r="G47" s="11">
        <f t="shared" si="34"/>
        <v>896</v>
      </c>
      <c r="H47" s="12">
        <f t="shared" si="34"/>
        <v>0.77777777777777779</v>
      </c>
      <c r="I47" s="11">
        <f t="shared" si="34"/>
        <v>7</v>
      </c>
      <c r="J47" s="12">
        <f t="shared" si="34"/>
        <v>0.22281167108753314</v>
      </c>
      <c r="K47" s="13">
        <f t="shared" si="34"/>
        <v>0</v>
      </c>
      <c r="L47" s="59">
        <f t="shared" si="34"/>
        <v>0</v>
      </c>
    </row>
    <row r="48" spans="2:12" ht="15" customHeight="1" x14ac:dyDescent="0.25">
      <c r="B48" s="31" t="str">
        <f t="shared" ref="B48:L48" si="35">IF(B243 &lt;&gt; "", B243, "")</f>
        <v>Pacific Total</v>
      </c>
      <c r="C48" s="31" t="str">
        <f t="shared" si="35"/>
        <v/>
      </c>
      <c r="D48" s="11">
        <f t="shared" si="35"/>
        <v>67277</v>
      </c>
      <c r="E48" s="11">
        <f t="shared" si="35"/>
        <v>63778</v>
      </c>
      <c r="F48" s="12">
        <f t="shared" si="35"/>
        <v>0.94799114110320015</v>
      </c>
      <c r="G48" s="11">
        <f t="shared" si="35"/>
        <v>51521</v>
      </c>
      <c r="H48" s="12">
        <f t="shared" si="35"/>
        <v>0.76580406379594812</v>
      </c>
      <c r="I48" s="11">
        <f t="shared" si="35"/>
        <v>158</v>
      </c>
      <c r="J48" s="12">
        <f t="shared" si="35"/>
        <v>8.8722508189050073E-2</v>
      </c>
      <c r="K48" s="13">
        <f t="shared" si="35"/>
        <v>1</v>
      </c>
      <c r="L48" s="59">
        <f t="shared" si="35"/>
        <v>5.6153486195601311E-4</v>
      </c>
    </row>
    <row r="49" spans="2:12" ht="15" customHeight="1" x14ac:dyDescent="0.25">
      <c r="B49" s="31" t="str">
        <f t="shared" ref="B49:L49" si="36">IF(B244 &lt;&gt; "", B244, "")</f>
        <v>Asian</v>
      </c>
      <c r="C49" s="31" t="str">
        <f t="shared" si="36"/>
        <v>Northland</v>
      </c>
      <c r="D49" s="11">
        <f t="shared" si="36"/>
        <v>1739</v>
      </c>
      <c r="E49" s="11">
        <f t="shared" si="36"/>
        <v>1222</v>
      </c>
      <c r="F49" s="12">
        <f t="shared" si="36"/>
        <v>0.70270270270270274</v>
      </c>
      <c r="G49" s="11">
        <f t="shared" si="36"/>
        <v>1034</v>
      </c>
      <c r="H49" s="12">
        <f t="shared" si="36"/>
        <v>0.59459459459459463</v>
      </c>
      <c r="I49" s="11">
        <f t="shared" si="36"/>
        <v>8</v>
      </c>
      <c r="J49" s="12">
        <f t="shared" si="36"/>
        <v>0.22119815668202766</v>
      </c>
      <c r="K49" s="13">
        <f t="shared" si="36"/>
        <v>0</v>
      </c>
      <c r="L49" s="59">
        <f t="shared" si="36"/>
        <v>0</v>
      </c>
    </row>
    <row r="50" spans="2:12" ht="15" customHeight="1" x14ac:dyDescent="0.25">
      <c r="B50" s="31" t="str">
        <f t="shared" ref="B50:L50" si="37">IF(B245 &lt;&gt; "", B245, "")</f>
        <v/>
      </c>
      <c r="C50" s="31" t="str">
        <f t="shared" si="37"/>
        <v>Waitemata</v>
      </c>
      <c r="D50" s="11">
        <f t="shared" si="37"/>
        <v>36942</v>
      </c>
      <c r="E50" s="11">
        <f t="shared" si="37"/>
        <v>28214</v>
      </c>
      <c r="F50" s="12">
        <f t="shared" si="37"/>
        <v>0.76373775106924369</v>
      </c>
      <c r="G50" s="11">
        <f t="shared" si="37"/>
        <v>24218</v>
      </c>
      <c r="H50" s="12">
        <f t="shared" si="37"/>
        <v>0.65556818797033189</v>
      </c>
      <c r="I50" s="11">
        <f t="shared" si="37"/>
        <v>209</v>
      </c>
      <c r="J50" s="12">
        <f t="shared" si="37"/>
        <v>0.24089904908270099</v>
      </c>
      <c r="K50" s="13">
        <f t="shared" si="37"/>
        <v>0</v>
      </c>
      <c r="L50" s="59">
        <f t="shared" si="37"/>
        <v>0</v>
      </c>
    </row>
    <row r="51" spans="2:12" ht="15" customHeight="1" x14ac:dyDescent="0.25">
      <c r="B51" s="31" t="str">
        <f t="shared" ref="B51:L51" si="38">IF(B246 &lt;&gt; "", B246, "")</f>
        <v/>
      </c>
      <c r="C51" s="31" t="str">
        <f t="shared" si="38"/>
        <v>Auckland</v>
      </c>
      <c r="D51" s="11">
        <f t="shared" si="38"/>
        <v>45878</v>
      </c>
      <c r="E51" s="11">
        <f t="shared" si="38"/>
        <v>32937</v>
      </c>
      <c r="F51" s="12">
        <f t="shared" si="38"/>
        <v>0.71792580321722832</v>
      </c>
      <c r="G51" s="11">
        <f t="shared" si="38"/>
        <v>28254</v>
      </c>
      <c r="H51" s="12">
        <f t="shared" si="38"/>
        <v>0.61585073455686823</v>
      </c>
      <c r="I51" s="11">
        <f t="shared" si="38"/>
        <v>267</v>
      </c>
      <c r="J51" s="12">
        <f t="shared" si="38"/>
        <v>0.26368200148135956</v>
      </c>
      <c r="K51" s="13">
        <f t="shared" si="38"/>
        <v>0</v>
      </c>
      <c r="L51" s="59">
        <f t="shared" si="38"/>
        <v>0</v>
      </c>
    </row>
    <row r="52" spans="2:12" ht="15" customHeight="1" x14ac:dyDescent="0.25">
      <c r="B52" s="31" t="str">
        <f t="shared" ref="B52:L52" si="39">IF(B247 &lt;&gt; "", B247, "")</f>
        <v/>
      </c>
      <c r="C52" s="31" t="str">
        <f t="shared" si="39"/>
        <v>Counties Manukau</v>
      </c>
      <c r="D52" s="11">
        <f t="shared" si="39"/>
        <v>37876</v>
      </c>
      <c r="E52" s="11">
        <f t="shared" si="39"/>
        <v>28373</v>
      </c>
      <c r="F52" s="12">
        <f t="shared" si="39"/>
        <v>0.74910233393177739</v>
      </c>
      <c r="G52" s="11">
        <f t="shared" si="39"/>
        <v>24752</v>
      </c>
      <c r="H52" s="12">
        <f t="shared" si="39"/>
        <v>0.65350089766606823</v>
      </c>
      <c r="I52" s="11">
        <f t="shared" si="39"/>
        <v>146</v>
      </c>
      <c r="J52" s="12">
        <f t="shared" si="39"/>
        <v>0.16407566960104888</v>
      </c>
      <c r="K52" s="13">
        <f t="shared" si="39"/>
        <v>0</v>
      </c>
      <c r="L52" s="59">
        <f t="shared" si="39"/>
        <v>0</v>
      </c>
    </row>
    <row r="53" spans="2:12" ht="15" customHeight="1" x14ac:dyDescent="0.25">
      <c r="B53" s="31" t="str">
        <f t="shared" ref="B53:L53" si="40">IF(B248 &lt;&gt; "", B248, "")</f>
        <v/>
      </c>
      <c r="C53" s="31" t="str">
        <f t="shared" si="40"/>
        <v>Waikato</v>
      </c>
      <c r="D53" s="11">
        <f t="shared" si="40"/>
        <v>9481</v>
      </c>
      <c r="E53" s="11">
        <f t="shared" si="40"/>
        <v>6882</v>
      </c>
      <c r="F53" s="12">
        <f t="shared" si="40"/>
        <v>0.72587279822803497</v>
      </c>
      <c r="G53" s="11">
        <f t="shared" si="40"/>
        <v>5998</v>
      </c>
      <c r="H53" s="12">
        <f t="shared" si="40"/>
        <v>0.63263368842949053</v>
      </c>
      <c r="I53" s="11">
        <f t="shared" si="40"/>
        <v>63</v>
      </c>
      <c r="J53" s="12">
        <f t="shared" si="40"/>
        <v>0.29177923581628717</v>
      </c>
      <c r="K53" s="13">
        <f t="shared" si="40"/>
        <v>0</v>
      </c>
      <c r="L53" s="59">
        <f t="shared" si="40"/>
        <v>0</v>
      </c>
    </row>
    <row r="54" spans="2:12" ht="15" customHeight="1" x14ac:dyDescent="0.25">
      <c r="B54" s="31" t="str">
        <f t="shared" ref="B54:L54" si="41">IF(B249 &lt;&gt; "", B249, "")</f>
        <v/>
      </c>
      <c r="C54" s="31" t="str">
        <f t="shared" si="41"/>
        <v>Lakes</v>
      </c>
      <c r="D54" s="11">
        <f t="shared" si="41"/>
        <v>2007</v>
      </c>
      <c r="E54" s="11">
        <f t="shared" si="41"/>
        <v>1341</v>
      </c>
      <c r="F54" s="12">
        <f t="shared" si="41"/>
        <v>0.66816143497757852</v>
      </c>
      <c r="G54" s="11">
        <f t="shared" si="41"/>
        <v>1174</v>
      </c>
      <c r="H54" s="12">
        <f t="shared" si="41"/>
        <v>0.58495266567015447</v>
      </c>
      <c r="I54" s="11">
        <f t="shared" si="41"/>
        <v>11</v>
      </c>
      <c r="J54" s="12">
        <f t="shared" si="41"/>
        <v>0.25335892514395397</v>
      </c>
      <c r="K54" s="13">
        <f t="shared" si="41"/>
        <v>0</v>
      </c>
      <c r="L54" s="59">
        <f t="shared" si="41"/>
        <v>0</v>
      </c>
    </row>
    <row r="55" spans="2:12" ht="15" customHeight="1" x14ac:dyDescent="0.25">
      <c r="B55" s="31" t="str">
        <f t="shared" ref="B55:L55" si="42">IF(B250 &lt;&gt; "", B250, "")</f>
        <v/>
      </c>
      <c r="C55" s="31" t="str">
        <f t="shared" si="42"/>
        <v>Bay of Plenty</v>
      </c>
      <c r="D55" s="11">
        <f t="shared" si="42"/>
        <v>3878</v>
      </c>
      <c r="E55" s="11">
        <f t="shared" si="42"/>
        <v>2588</v>
      </c>
      <c r="F55" s="12">
        <f t="shared" si="42"/>
        <v>0.66735430634347603</v>
      </c>
      <c r="G55" s="11">
        <f t="shared" si="42"/>
        <v>2242</v>
      </c>
      <c r="H55" s="12">
        <f t="shared" si="42"/>
        <v>0.57813305827746264</v>
      </c>
      <c r="I55" s="11">
        <f t="shared" si="42"/>
        <v>17</v>
      </c>
      <c r="J55" s="12">
        <f t="shared" si="42"/>
        <v>0.20461384152457374</v>
      </c>
      <c r="K55" s="13">
        <f t="shared" si="42"/>
        <v>0</v>
      </c>
      <c r="L55" s="59">
        <f t="shared" si="42"/>
        <v>0</v>
      </c>
    </row>
    <row r="56" spans="2:12" ht="15" customHeight="1" x14ac:dyDescent="0.25">
      <c r="B56" s="31" t="str">
        <f t="shared" ref="B56:L56" si="43">IF(B251 &lt;&gt; "", B251, "")</f>
        <v/>
      </c>
      <c r="C56" s="31" t="str">
        <f t="shared" si="43"/>
        <v>Tairawhiti</v>
      </c>
      <c r="D56" s="11">
        <f t="shared" si="43"/>
        <v>349</v>
      </c>
      <c r="E56" s="11">
        <f t="shared" si="43"/>
        <v>249</v>
      </c>
      <c r="F56" s="12">
        <f t="shared" si="43"/>
        <v>0.71346704871060174</v>
      </c>
      <c r="G56" s="11">
        <f t="shared" si="43"/>
        <v>219</v>
      </c>
      <c r="H56" s="12">
        <f t="shared" si="43"/>
        <v>0.6275071633237822</v>
      </c>
      <c r="I56" s="11">
        <f t="shared" si="43"/>
        <v>4</v>
      </c>
      <c r="J56" s="12">
        <f t="shared" si="43"/>
        <v>0.43243243243243246</v>
      </c>
      <c r="K56" s="13">
        <f t="shared" si="43"/>
        <v>0</v>
      </c>
      <c r="L56" s="59">
        <f t="shared" si="43"/>
        <v>0</v>
      </c>
    </row>
    <row r="57" spans="2:12" ht="15" customHeight="1" x14ac:dyDescent="0.25">
      <c r="B57" s="31" t="str">
        <f t="shared" ref="B57:L57" si="44">IF(B252 &lt;&gt; "", B252, "")</f>
        <v/>
      </c>
      <c r="C57" s="31" t="str">
        <f t="shared" si="44"/>
        <v>Taranaki</v>
      </c>
      <c r="D57" s="11">
        <f t="shared" si="44"/>
        <v>1499</v>
      </c>
      <c r="E57" s="11">
        <f t="shared" si="44"/>
        <v>1030</v>
      </c>
      <c r="F57" s="12">
        <f t="shared" si="44"/>
        <v>0.68712474983322214</v>
      </c>
      <c r="G57" s="11">
        <f t="shared" si="44"/>
        <v>912</v>
      </c>
      <c r="H57" s="12">
        <f t="shared" si="44"/>
        <v>0.60840560373582386</v>
      </c>
      <c r="I57" s="11">
        <f t="shared" si="44"/>
        <v>13</v>
      </c>
      <c r="J57" s="12">
        <f t="shared" si="44"/>
        <v>0.37956204379562042</v>
      </c>
      <c r="K57" s="13">
        <f t="shared" si="44"/>
        <v>0</v>
      </c>
      <c r="L57" s="59">
        <f t="shared" si="44"/>
        <v>0</v>
      </c>
    </row>
    <row r="58" spans="2:12" ht="15" customHeight="1" x14ac:dyDescent="0.25">
      <c r="B58" s="31" t="str">
        <f t="shared" ref="B58:L58" si="45">IF(B253 &lt;&gt; "", B253, "")</f>
        <v/>
      </c>
      <c r="C58" s="31" t="str">
        <f t="shared" si="45"/>
        <v>Hawkes Bay</v>
      </c>
      <c r="D58" s="11">
        <f t="shared" si="45"/>
        <v>1961</v>
      </c>
      <c r="E58" s="11">
        <f t="shared" si="45"/>
        <v>1426</v>
      </c>
      <c r="F58" s="12">
        <f t="shared" si="45"/>
        <v>0.72718001019887812</v>
      </c>
      <c r="G58" s="11">
        <f t="shared" si="45"/>
        <v>1241</v>
      </c>
      <c r="H58" s="12">
        <f t="shared" si="45"/>
        <v>0.63284038755736871</v>
      </c>
      <c r="I58" s="11">
        <f t="shared" si="45"/>
        <v>9</v>
      </c>
      <c r="J58" s="12">
        <f t="shared" si="45"/>
        <v>0.20493358633776093</v>
      </c>
      <c r="K58" s="13">
        <f t="shared" si="45"/>
        <v>0</v>
      </c>
      <c r="L58" s="59">
        <f t="shared" si="45"/>
        <v>0</v>
      </c>
    </row>
    <row r="59" spans="2:12" ht="15" customHeight="1" x14ac:dyDescent="0.25">
      <c r="B59" s="31" t="str">
        <f t="shared" ref="B59:L59" si="46">IF(B254 &lt;&gt; "", B254, "")</f>
        <v/>
      </c>
      <c r="C59" s="31" t="str">
        <f t="shared" si="46"/>
        <v>Whanganui</v>
      </c>
      <c r="D59" s="11">
        <f t="shared" si="46"/>
        <v>529</v>
      </c>
      <c r="E59" s="11">
        <f t="shared" si="46"/>
        <v>430</v>
      </c>
      <c r="F59" s="12">
        <f t="shared" si="46"/>
        <v>0.81285444234404536</v>
      </c>
      <c r="G59" s="11">
        <f t="shared" si="46"/>
        <v>374</v>
      </c>
      <c r="H59" s="12">
        <f t="shared" si="46"/>
        <v>0.70699432892249525</v>
      </c>
      <c r="I59" s="11">
        <f t="shared" si="46"/>
        <v>10</v>
      </c>
      <c r="J59" s="12">
        <f t="shared" si="46"/>
        <v>0.76433121019108274</v>
      </c>
      <c r="K59" s="13">
        <f t="shared" si="46"/>
        <v>0</v>
      </c>
      <c r="L59" s="59">
        <f t="shared" si="46"/>
        <v>0</v>
      </c>
    </row>
    <row r="60" spans="2:12" ht="15" customHeight="1" x14ac:dyDescent="0.25">
      <c r="B60" s="31" t="str">
        <f t="shared" ref="B60:L60" si="47">IF(B255 &lt;&gt; "", B255, "")</f>
        <v/>
      </c>
      <c r="C60" s="31" t="str">
        <f t="shared" si="47"/>
        <v>MidCentral</v>
      </c>
      <c r="D60" s="11">
        <f t="shared" si="47"/>
        <v>3371</v>
      </c>
      <c r="E60" s="11">
        <f t="shared" si="47"/>
        <v>2339</v>
      </c>
      <c r="F60" s="12">
        <f t="shared" si="47"/>
        <v>0.69385938890536936</v>
      </c>
      <c r="G60" s="11">
        <f t="shared" si="47"/>
        <v>2060</v>
      </c>
      <c r="H60" s="12">
        <f t="shared" si="47"/>
        <v>0.61109463067339065</v>
      </c>
      <c r="I60" s="11">
        <f t="shared" si="47"/>
        <v>15</v>
      </c>
      <c r="J60" s="12">
        <f t="shared" si="47"/>
        <v>0.21251475796930344</v>
      </c>
      <c r="K60" s="13">
        <f t="shared" si="47"/>
        <v>0</v>
      </c>
      <c r="L60" s="59">
        <f t="shared" si="47"/>
        <v>0</v>
      </c>
    </row>
    <row r="61" spans="2:12" ht="15" customHeight="1" x14ac:dyDescent="0.25">
      <c r="B61" s="31" t="str">
        <f t="shared" ref="B61:L61" si="48">IF(B256 &lt;&gt; "", B256, "")</f>
        <v/>
      </c>
      <c r="C61" s="31" t="str">
        <f t="shared" si="48"/>
        <v>Hutt</v>
      </c>
      <c r="D61" s="11">
        <f t="shared" si="48"/>
        <v>4737</v>
      </c>
      <c r="E61" s="11">
        <f t="shared" si="48"/>
        <v>3925</v>
      </c>
      <c r="F61" s="12">
        <f t="shared" si="48"/>
        <v>0.82858349166138912</v>
      </c>
      <c r="G61" s="11">
        <f t="shared" si="48"/>
        <v>3443</v>
      </c>
      <c r="H61" s="12">
        <f t="shared" si="48"/>
        <v>0.72683132784462745</v>
      </c>
      <c r="I61" s="11">
        <f t="shared" si="48"/>
        <v>23</v>
      </c>
      <c r="J61" s="12">
        <f t="shared" si="48"/>
        <v>0.21165644171779141</v>
      </c>
      <c r="K61" s="13">
        <f t="shared" si="48"/>
        <v>0</v>
      </c>
      <c r="L61" s="59">
        <f t="shared" si="48"/>
        <v>0</v>
      </c>
    </row>
    <row r="62" spans="2:12" ht="15" customHeight="1" x14ac:dyDescent="0.25">
      <c r="B62" s="31" t="str">
        <f t="shared" ref="B62:L62" si="49">IF(B257 &lt;&gt; "", B257, "")</f>
        <v/>
      </c>
      <c r="C62" s="31" t="str">
        <f t="shared" si="49"/>
        <v>Capital and Coast</v>
      </c>
      <c r="D62" s="11">
        <f t="shared" si="49"/>
        <v>12230</v>
      </c>
      <c r="E62" s="11">
        <f t="shared" si="49"/>
        <v>9129</v>
      </c>
      <c r="F62" s="12">
        <f t="shared" si="49"/>
        <v>0.74644317252657399</v>
      </c>
      <c r="G62" s="11">
        <f t="shared" si="49"/>
        <v>7790</v>
      </c>
      <c r="H62" s="12">
        <f t="shared" si="49"/>
        <v>0.63695829926410463</v>
      </c>
      <c r="I62" s="11">
        <f t="shared" si="49"/>
        <v>51</v>
      </c>
      <c r="J62" s="12">
        <f t="shared" si="49"/>
        <v>0.18813403012603752</v>
      </c>
      <c r="K62" s="13">
        <f t="shared" si="49"/>
        <v>0</v>
      </c>
      <c r="L62" s="59">
        <f t="shared" si="49"/>
        <v>0</v>
      </c>
    </row>
    <row r="63" spans="2:12" ht="15" customHeight="1" x14ac:dyDescent="0.25">
      <c r="B63" s="31" t="str">
        <f t="shared" ref="B63:L63" si="50">IF(B258 &lt;&gt; "", B258, "")</f>
        <v/>
      </c>
      <c r="C63" s="31" t="str">
        <f t="shared" si="50"/>
        <v>Wairarapa</v>
      </c>
      <c r="D63" s="11">
        <f t="shared" si="50"/>
        <v>344</v>
      </c>
      <c r="E63" s="11">
        <f t="shared" si="50"/>
        <v>242</v>
      </c>
      <c r="F63" s="12">
        <f t="shared" si="50"/>
        <v>0.70348837209302328</v>
      </c>
      <c r="G63" s="11">
        <f t="shared" si="50"/>
        <v>212</v>
      </c>
      <c r="H63" s="12">
        <f t="shared" si="50"/>
        <v>0.61627906976744184</v>
      </c>
      <c r="I63" s="11">
        <f t="shared" si="50"/>
        <v>3</v>
      </c>
      <c r="J63" s="12">
        <f t="shared" si="50"/>
        <v>0.39560439560439564</v>
      </c>
      <c r="K63" s="13">
        <f t="shared" si="50"/>
        <v>0</v>
      </c>
      <c r="L63" s="59">
        <f t="shared" si="50"/>
        <v>0</v>
      </c>
    </row>
    <row r="64" spans="2:12" ht="15" customHeight="1" x14ac:dyDescent="0.25">
      <c r="B64" s="31" t="str">
        <f t="shared" ref="B64:L64" si="51">IF(B259 &lt;&gt; "", B259, "")</f>
        <v/>
      </c>
      <c r="C64" s="31" t="str">
        <f t="shared" si="51"/>
        <v>Nelson Marlborough</v>
      </c>
      <c r="D64" s="11">
        <f t="shared" si="51"/>
        <v>1818</v>
      </c>
      <c r="E64" s="11">
        <f t="shared" si="51"/>
        <v>1262</v>
      </c>
      <c r="F64" s="12">
        <f t="shared" si="51"/>
        <v>0.69416941694169421</v>
      </c>
      <c r="G64" s="11">
        <f t="shared" si="51"/>
        <v>1140</v>
      </c>
      <c r="H64" s="12">
        <f t="shared" si="51"/>
        <v>0.6270627062706271</v>
      </c>
      <c r="I64" s="11">
        <f t="shared" si="51"/>
        <v>11</v>
      </c>
      <c r="J64" s="12">
        <f t="shared" si="51"/>
        <v>0.27049180327868855</v>
      </c>
      <c r="K64" s="13">
        <f t="shared" si="51"/>
        <v>0</v>
      </c>
      <c r="L64" s="59">
        <f t="shared" si="51"/>
        <v>0</v>
      </c>
    </row>
    <row r="65" spans="2:12" ht="15" customHeight="1" x14ac:dyDescent="0.25">
      <c r="B65" s="31" t="str">
        <f t="shared" ref="B65:L65" si="52">IF(B260 &lt;&gt; "", B260, "")</f>
        <v/>
      </c>
      <c r="C65" s="31" t="str">
        <f t="shared" si="52"/>
        <v>West Coast</v>
      </c>
      <c r="D65" s="11">
        <f t="shared" si="52"/>
        <v>366</v>
      </c>
      <c r="E65" s="11">
        <f t="shared" si="52"/>
        <v>208</v>
      </c>
      <c r="F65" s="12">
        <f t="shared" si="52"/>
        <v>0.56830601092896171</v>
      </c>
      <c r="G65" s="11">
        <f t="shared" si="52"/>
        <v>189</v>
      </c>
      <c r="H65" s="12">
        <f t="shared" si="52"/>
        <v>0.51639344262295084</v>
      </c>
      <c r="I65" s="11">
        <f t="shared" si="52"/>
        <v>7</v>
      </c>
      <c r="J65" s="12">
        <f t="shared" si="52"/>
        <v>0.89361702127659581</v>
      </c>
      <c r="K65" s="13">
        <f t="shared" si="52"/>
        <v>0</v>
      </c>
      <c r="L65" s="59">
        <f t="shared" si="52"/>
        <v>0</v>
      </c>
    </row>
    <row r="66" spans="2:12" ht="15" customHeight="1" x14ac:dyDescent="0.25">
      <c r="B66" s="31" t="str">
        <f t="shared" ref="B66:L66" si="53">IF(B261 &lt;&gt; "", B261, "")</f>
        <v/>
      </c>
      <c r="C66" s="31" t="str">
        <f t="shared" si="53"/>
        <v>Canterbury</v>
      </c>
      <c r="D66" s="11">
        <f t="shared" si="53"/>
        <v>14012</v>
      </c>
      <c r="E66" s="11">
        <f t="shared" si="53"/>
        <v>9402</v>
      </c>
      <c r="F66" s="12">
        <f t="shared" si="53"/>
        <v>0.67099628889523266</v>
      </c>
      <c r="G66" s="11">
        <f t="shared" si="53"/>
        <v>8048</v>
      </c>
      <c r="H66" s="12">
        <f t="shared" si="53"/>
        <v>0.57436483014558948</v>
      </c>
      <c r="I66" s="11">
        <f t="shared" si="53"/>
        <v>94</v>
      </c>
      <c r="J66" s="12">
        <f t="shared" si="53"/>
        <v>0.31837425910245554</v>
      </c>
      <c r="K66" s="13">
        <f t="shared" si="53"/>
        <v>0</v>
      </c>
      <c r="L66" s="59">
        <f t="shared" si="53"/>
        <v>0</v>
      </c>
    </row>
    <row r="67" spans="2:12" ht="15" customHeight="1" x14ac:dyDescent="0.25">
      <c r="B67" s="31" t="str">
        <f t="shared" ref="B67:L67" si="54">IF(B262 &lt;&gt; "", B262, "")</f>
        <v/>
      </c>
      <c r="C67" s="31" t="str">
        <f t="shared" si="54"/>
        <v>South Canterbury</v>
      </c>
      <c r="D67" s="11">
        <f t="shared" si="54"/>
        <v>606</v>
      </c>
      <c r="E67" s="11">
        <f t="shared" si="54"/>
        <v>369</v>
      </c>
      <c r="F67" s="12">
        <f t="shared" si="54"/>
        <v>0.6089108910891089</v>
      </c>
      <c r="G67" s="11">
        <f t="shared" si="54"/>
        <v>335</v>
      </c>
      <c r="H67" s="12">
        <f t="shared" si="54"/>
        <v>0.55280528052805278</v>
      </c>
      <c r="I67" s="11">
        <f t="shared" si="54"/>
        <v>4</v>
      </c>
      <c r="J67" s="12">
        <f t="shared" si="54"/>
        <v>0.32432432432432429</v>
      </c>
      <c r="K67" s="13">
        <f t="shared" si="54"/>
        <v>0</v>
      </c>
      <c r="L67" s="59">
        <f t="shared" si="54"/>
        <v>0</v>
      </c>
    </row>
    <row r="68" spans="2:12" ht="15" customHeight="1" x14ac:dyDescent="0.25">
      <c r="B68" s="31" t="str">
        <f t="shared" ref="B68:L68" si="55">IF(B263 &lt;&gt; "", B263, "")</f>
        <v/>
      </c>
      <c r="C68" s="31" t="str">
        <f t="shared" si="55"/>
        <v>Southern</v>
      </c>
      <c r="D68" s="11">
        <f t="shared" si="55"/>
        <v>4759</v>
      </c>
      <c r="E68" s="11">
        <f t="shared" si="55"/>
        <v>3266</v>
      </c>
      <c r="F68" s="12">
        <f t="shared" si="55"/>
        <v>0.68627862996427824</v>
      </c>
      <c r="G68" s="11">
        <f t="shared" si="55"/>
        <v>2818</v>
      </c>
      <c r="H68" s="12">
        <f t="shared" si="55"/>
        <v>0.59214120613574284</v>
      </c>
      <c r="I68" s="11">
        <f t="shared" si="55"/>
        <v>34</v>
      </c>
      <c r="J68" s="12">
        <f t="shared" si="55"/>
        <v>0.33333333333333331</v>
      </c>
      <c r="K68" s="13">
        <f t="shared" si="55"/>
        <v>0</v>
      </c>
      <c r="L68" s="59">
        <f t="shared" si="55"/>
        <v>0</v>
      </c>
    </row>
    <row r="69" spans="2:12" ht="15" customHeight="1" x14ac:dyDescent="0.25">
      <c r="B69" s="31" t="str">
        <f t="shared" ref="B69:L69" si="56">IF(B264 &lt;&gt; "", B264, "")</f>
        <v>Asian Total</v>
      </c>
      <c r="C69" s="31" t="str">
        <f t="shared" si="56"/>
        <v/>
      </c>
      <c r="D69" s="11">
        <f t="shared" si="56"/>
        <v>184382</v>
      </c>
      <c r="E69" s="11">
        <f t="shared" si="56"/>
        <v>134834</v>
      </c>
      <c r="F69" s="12">
        <f t="shared" si="56"/>
        <v>0.73127528717553769</v>
      </c>
      <c r="G69" s="11">
        <f t="shared" si="56"/>
        <v>116453</v>
      </c>
      <c r="H69" s="12">
        <f t="shared" si="56"/>
        <v>0.63158551268562002</v>
      </c>
      <c r="I69" s="11">
        <f t="shared" si="56"/>
        <v>999</v>
      </c>
      <c r="J69" s="12">
        <f t="shared" si="56"/>
        <v>0.23985114343450514</v>
      </c>
      <c r="K69" s="13">
        <f t="shared" si="56"/>
        <v>0</v>
      </c>
      <c r="L69" s="59">
        <f t="shared" si="56"/>
        <v>0</v>
      </c>
    </row>
    <row r="70" spans="2:12" ht="15" customHeight="1" x14ac:dyDescent="0.25">
      <c r="B70" s="31" t="str">
        <f t="shared" ref="B70:L70" si="57">IF(B265 &lt;&gt; "", B265, "")</f>
        <v>Other</v>
      </c>
      <c r="C70" s="31" t="str">
        <f t="shared" si="57"/>
        <v>Northland</v>
      </c>
      <c r="D70" s="11">
        <f t="shared" si="57"/>
        <v>26585</v>
      </c>
      <c r="E70" s="11">
        <f t="shared" si="57"/>
        <v>24971</v>
      </c>
      <c r="F70" s="12">
        <f t="shared" si="57"/>
        <v>0.9392890727854053</v>
      </c>
      <c r="G70" s="11">
        <f t="shared" si="57"/>
        <v>21026</v>
      </c>
      <c r="H70" s="12">
        <f t="shared" si="57"/>
        <v>0.79089712243746468</v>
      </c>
      <c r="I70" s="11">
        <f t="shared" si="57"/>
        <v>38</v>
      </c>
      <c r="J70" s="12">
        <f t="shared" si="57"/>
        <v>5.5312954876273655E-2</v>
      </c>
      <c r="K70" s="13">
        <f t="shared" si="57"/>
        <v>0</v>
      </c>
      <c r="L70" s="59">
        <f t="shared" si="57"/>
        <v>0</v>
      </c>
    </row>
    <row r="71" spans="2:12" ht="15" customHeight="1" x14ac:dyDescent="0.25">
      <c r="B71" s="31" t="str">
        <f t="shared" ref="B71:L71" si="58">IF(B266 &lt;&gt; "", B266, "")</f>
        <v/>
      </c>
      <c r="C71" s="31" t="str">
        <f t="shared" si="58"/>
        <v>Waitemata</v>
      </c>
      <c r="D71" s="11">
        <f t="shared" si="58"/>
        <v>97516</v>
      </c>
      <c r="E71" s="11">
        <f t="shared" si="58"/>
        <v>93095</v>
      </c>
      <c r="F71" s="12">
        <f t="shared" si="58"/>
        <v>0.95466385003486609</v>
      </c>
      <c r="G71" s="11">
        <f t="shared" si="58"/>
        <v>79389</v>
      </c>
      <c r="H71" s="12">
        <f t="shared" si="58"/>
        <v>0.81411255588826448</v>
      </c>
      <c r="I71" s="11">
        <f t="shared" si="58"/>
        <v>110</v>
      </c>
      <c r="J71" s="12">
        <f t="shared" si="58"/>
        <v>3.9714775701778136E-2</v>
      </c>
      <c r="K71" s="13">
        <f t="shared" si="58"/>
        <v>1</v>
      </c>
      <c r="L71" s="59">
        <f t="shared" si="58"/>
        <v>3.6104341547071037E-4</v>
      </c>
    </row>
    <row r="72" spans="2:12" ht="15" customHeight="1" x14ac:dyDescent="0.25">
      <c r="B72" s="31" t="str">
        <f t="shared" ref="B72:L72" si="59">IF(B267 &lt;&gt; "", B267, "")</f>
        <v/>
      </c>
      <c r="C72" s="31" t="str">
        <f t="shared" si="59"/>
        <v>Auckland</v>
      </c>
      <c r="D72" s="11">
        <f t="shared" si="59"/>
        <v>71821</v>
      </c>
      <c r="E72" s="11">
        <f t="shared" si="59"/>
        <v>69160</v>
      </c>
      <c r="F72" s="12">
        <f t="shared" si="59"/>
        <v>0.96294955514403868</v>
      </c>
      <c r="G72" s="11">
        <f t="shared" si="59"/>
        <v>59252</v>
      </c>
      <c r="H72" s="12">
        <f t="shared" si="59"/>
        <v>0.82499547486111302</v>
      </c>
      <c r="I72" s="11">
        <f t="shared" si="59"/>
        <v>151</v>
      </c>
      <c r="J72" s="12">
        <f t="shared" si="59"/>
        <v>7.065153819160136E-2</v>
      </c>
      <c r="K72" s="13">
        <f t="shared" si="59"/>
        <v>1</v>
      </c>
      <c r="L72" s="59">
        <f t="shared" si="59"/>
        <v>4.6789098140133351E-4</v>
      </c>
    </row>
    <row r="73" spans="2:12" ht="15" customHeight="1" x14ac:dyDescent="0.25">
      <c r="B73" s="31" t="str">
        <f t="shared" ref="B73:L73" si="60">IF(B268 &lt;&gt; "", B268, "")</f>
        <v/>
      </c>
      <c r="C73" s="31" t="str">
        <f t="shared" si="60"/>
        <v>Counties Manukau</v>
      </c>
      <c r="D73" s="11">
        <f t="shared" si="60"/>
        <v>53856</v>
      </c>
      <c r="E73" s="11">
        <f t="shared" si="60"/>
        <v>50324</v>
      </c>
      <c r="F73" s="12">
        <f t="shared" si="60"/>
        <v>0.93441770647653</v>
      </c>
      <c r="G73" s="11">
        <f t="shared" si="60"/>
        <v>42992</v>
      </c>
      <c r="H73" s="12">
        <f t="shared" si="60"/>
        <v>0.79827688651218065</v>
      </c>
      <c r="I73" s="11">
        <f t="shared" si="60"/>
        <v>80</v>
      </c>
      <c r="J73" s="12">
        <f t="shared" si="60"/>
        <v>5.4011477438955777E-2</v>
      </c>
      <c r="K73" s="13">
        <f t="shared" si="60"/>
        <v>0</v>
      </c>
      <c r="L73" s="59">
        <f t="shared" si="60"/>
        <v>0</v>
      </c>
    </row>
    <row r="74" spans="2:12" ht="15" customHeight="1" x14ac:dyDescent="0.25">
      <c r="B74" s="31" t="str">
        <f t="shared" ref="B74:L74" si="61">IF(B269 &lt;&gt; "", B269, "")</f>
        <v/>
      </c>
      <c r="C74" s="31" t="str">
        <f t="shared" si="61"/>
        <v>Waikato</v>
      </c>
      <c r="D74" s="11">
        <f t="shared" si="61"/>
        <v>67151</v>
      </c>
      <c r="E74" s="11">
        <f t="shared" si="61"/>
        <v>63137</v>
      </c>
      <c r="F74" s="12">
        <f t="shared" si="61"/>
        <v>0.94022427067355663</v>
      </c>
      <c r="G74" s="11">
        <f t="shared" si="61"/>
        <v>54298</v>
      </c>
      <c r="H74" s="12">
        <f t="shared" si="61"/>
        <v>0.80859555330523747</v>
      </c>
      <c r="I74" s="11">
        <f t="shared" si="61"/>
        <v>90</v>
      </c>
      <c r="J74" s="12">
        <f t="shared" si="61"/>
        <v>5.0305091061530582E-2</v>
      </c>
      <c r="K74" s="13">
        <f t="shared" si="61"/>
        <v>1</v>
      </c>
      <c r="L74" s="59">
        <f t="shared" si="61"/>
        <v>5.5894545623922872E-4</v>
      </c>
    </row>
    <row r="75" spans="2:12" ht="15" customHeight="1" x14ac:dyDescent="0.25">
      <c r="B75" s="31" t="str">
        <f t="shared" ref="B75:L75" si="62">IF(B270 &lt;&gt; "", B270, "")</f>
        <v/>
      </c>
      <c r="C75" s="31" t="str">
        <f t="shared" si="62"/>
        <v>Lakes</v>
      </c>
      <c r="D75" s="11">
        <f t="shared" si="62"/>
        <v>15635</v>
      </c>
      <c r="E75" s="11">
        <f t="shared" si="62"/>
        <v>15042</v>
      </c>
      <c r="F75" s="12">
        <f t="shared" si="62"/>
        <v>0.96207227374480331</v>
      </c>
      <c r="G75" s="11">
        <f t="shared" si="62"/>
        <v>12885</v>
      </c>
      <c r="H75" s="12">
        <f t="shared" si="62"/>
        <v>0.82411256795650778</v>
      </c>
      <c r="I75" s="11">
        <f t="shared" si="62"/>
        <v>16</v>
      </c>
      <c r="J75" s="12">
        <f t="shared" si="62"/>
        <v>3.5800857728883084E-2</v>
      </c>
      <c r="K75" s="13">
        <f t="shared" si="62"/>
        <v>0</v>
      </c>
      <c r="L75" s="59">
        <f t="shared" si="62"/>
        <v>0</v>
      </c>
    </row>
    <row r="76" spans="2:12" ht="15" customHeight="1" x14ac:dyDescent="0.25">
      <c r="B76" s="31" t="str">
        <f t="shared" ref="B76:L76" si="63">IF(B271 &lt;&gt; "", B271, "")</f>
        <v/>
      </c>
      <c r="C76" s="31" t="str">
        <f t="shared" si="63"/>
        <v>Bay of Plenty</v>
      </c>
      <c r="D76" s="11">
        <f t="shared" si="63"/>
        <v>39424</v>
      </c>
      <c r="E76" s="11">
        <f t="shared" si="63"/>
        <v>38711</v>
      </c>
      <c r="F76" s="12">
        <f t="shared" si="63"/>
        <v>0.98191456980519476</v>
      </c>
      <c r="G76" s="11">
        <f t="shared" si="63"/>
        <v>33627</v>
      </c>
      <c r="H76" s="12">
        <f t="shared" si="63"/>
        <v>0.8529575892857143</v>
      </c>
      <c r="I76" s="11">
        <f t="shared" si="63"/>
        <v>42</v>
      </c>
      <c r="J76" s="12">
        <f t="shared" si="63"/>
        <v>3.581834979745576E-2</v>
      </c>
      <c r="K76" s="13">
        <f t="shared" si="63"/>
        <v>0</v>
      </c>
      <c r="L76" s="59">
        <f t="shared" si="63"/>
        <v>0</v>
      </c>
    </row>
    <row r="77" spans="2:12" ht="15" customHeight="1" x14ac:dyDescent="0.25">
      <c r="B77" s="31" t="str">
        <f t="shared" ref="B77:L77" si="64">IF(B272 &lt;&gt; "", B272, "")</f>
        <v/>
      </c>
      <c r="C77" s="31" t="str">
        <f t="shared" si="64"/>
        <v>Tairawhiti</v>
      </c>
      <c r="D77" s="11">
        <f t="shared" si="64"/>
        <v>5664</v>
      </c>
      <c r="E77" s="11">
        <f t="shared" si="64"/>
        <v>5396</v>
      </c>
      <c r="F77" s="12">
        <f t="shared" si="64"/>
        <v>0.95268361581920902</v>
      </c>
      <c r="G77" s="11">
        <f t="shared" si="64"/>
        <v>4625</v>
      </c>
      <c r="H77" s="12">
        <f t="shared" si="64"/>
        <v>0.81656073446327682</v>
      </c>
      <c r="I77" s="11">
        <f t="shared" si="64"/>
        <v>9</v>
      </c>
      <c r="J77" s="12">
        <f t="shared" si="64"/>
        <v>5.9701492537313432E-2</v>
      </c>
      <c r="K77" s="13">
        <f t="shared" si="64"/>
        <v>0</v>
      </c>
      <c r="L77" s="59">
        <f t="shared" si="64"/>
        <v>0</v>
      </c>
    </row>
    <row r="78" spans="2:12" ht="15" customHeight="1" x14ac:dyDescent="0.25">
      <c r="B78" s="31" t="str">
        <f t="shared" ref="B78:L78" si="65">IF(B273 &lt;&gt; "", B273, "")</f>
        <v/>
      </c>
      <c r="C78" s="31" t="str">
        <f t="shared" si="65"/>
        <v>Taranaki</v>
      </c>
      <c r="D78" s="11">
        <f t="shared" si="65"/>
        <v>23384</v>
      </c>
      <c r="E78" s="11">
        <f t="shared" si="65"/>
        <v>22673</v>
      </c>
      <c r="F78" s="12">
        <f t="shared" si="65"/>
        <v>0.96959459459459463</v>
      </c>
      <c r="G78" s="11">
        <f t="shared" si="65"/>
        <v>19706</v>
      </c>
      <c r="H78" s="12">
        <f t="shared" si="65"/>
        <v>0.84271296613068769</v>
      </c>
      <c r="I78" s="11">
        <f t="shared" si="65"/>
        <v>14</v>
      </c>
      <c r="J78" s="12">
        <f t="shared" si="65"/>
        <v>2.2254603258709763E-2</v>
      </c>
      <c r="K78" s="13">
        <f t="shared" si="65"/>
        <v>0</v>
      </c>
      <c r="L78" s="59">
        <f t="shared" si="65"/>
        <v>0</v>
      </c>
    </row>
    <row r="79" spans="2:12" ht="15" customHeight="1" x14ac:dyDescent="0.25">
      <c r="B79" s="31" t="str">
        <f t="shared" ref="B79:L79" si="66">IF(B274 &lt;&gt; "", B274, "")</f>
        <v/>
      </c>
      <c r="C79" s="31" t="str">
        <f t="shared" si="66"/>
        <v>Hawkes Bay</v>
      </c>
      <c r="D79" s="11">
        <f t="shared" si="66"/>
        <v>28223</v>
      </c>
      <c r="E79" s="11">
        <f t="shared" si="66"/>
        <v>26222</v>
      </c>
      <c r="F79" s="12">
        <f t="shared" si="66"/>
        <v>0.92910037912341004</v>
      </c>
      <c r="G79" s="11">
        <f t="shared" si="66"/>
        <v>22369</v>
      </c>
      <c r="H79" s="12">
        <f t="shared" si="66"/>
        <v>0.79258051943450381</v>
      </c>
      <c r="I79" s="11">
        <f t="shared" si="66"/>
        <v>14</v>
      </c>
      <c r="J79" s="12">
        <f t="shared" si="66"/>
        <v>1.9550797160479458E-2</v>
      </c>
      <c r="K79" s="13">
        <f t="shared" si="66"/>
        <v>0</v>
      </c>
      <c r="L79" s="59">
        <f t="shared" si="66"/>
        <v>0</v>
      </c>
    </row>
    <row r="80" spans="2:12" ht="15" customHeight="1" x14ac:dyDescent="0.25">
      <c r="B80" s="31" t="str">
        <f t="shared" ref="B80:L80" si="67">IF(B275 &lt;&gt; "", B275, "")</f>
        <v/>
      </c>
      <c r="C80" s="31" t="str">
        <f t="shared" si="67"/>
        <v>Whanganui</v>
      </c>
      <c r="D80" s="11">
        <f t="shared" si="67"/>
        <v>10763</v>
      </c>
      <c r="E80" s="11">
        <f t="shared" si="67"/>
        <v>10272</v>
      </c>
      <c r="F80" s="12">
        <f t="shared" si="67"/>
        <v>0.95438074886184154</v>
      </c>
      <c r="G80" s="11">
        <f t="shared" si="67"/>
        <v>8787</v>
      </c>
      <c r="H80" s="12">
        <f t="shared" si="67"/>
        <v>0.81640806466598537</v>
      </c>
      <c r="I80" s="11">
        <f t="shared" si="67"/>
        <v>6</v>
      </c>
      <c r="J80" s="12">
        <f t="shared" si="67"/>
        <v>2.0489470688673878E-2</v>
      </c>
      <c r="K80" s="13">
        <f t="shared" si="67"/>
        <v>0</v>
      </c>
      <c r="L80" s="59">
        <f t="shared" si="67"/>
        <v>0</v>
      </c>
    </row>
    <row r="81" spans="2:12" ht="15" customHeight="1" x14ac:dyDescent="0.25">
      <c r="B81" s="31" t="str">
        <f t="shared" ref="B81:L81" si="68">IF(B276 &lt;&gt; "", B276, "")</f>
        <v/>
      </c>
      <c r="C81" s="31" t="str">
        <f t="shared" si="68"/>
        <v>MidCentral</v>
      </c>
      <c r="D81" s="11">
        <f t="shared" si="68"/>
        <v>31172</v>
      </c>
      <c r="E81" s="11">
        <f t="shared" si="68"/>
        <v>29581</v>
      </c>
      <c r="F81" s="12">
        <f t="shared" si="68"/>
        <v>0.94896060567175666</v>
      </c>
      <c r="G81" s="11">
        <f t="shared" si="68"/>
        <v>24985</v>
      </c>
      <c r="H81" s="12">
        <f t="shared" si="68"/>
        <v>0.80152059540613374</v>
      </c>
      <c r="I81" s="11">
        <f t="shared" si="68"/>
        <v>21</v>
      </c>
      <c r="J81" s="12">
        <f t="shared" si="68"/>
        <v>2.6054590570719603E-2</v>
      </c>
      <c r="K81" s="13">
        <f t="shared" si="68"/>
        <v>0</v>
      </c>
      <c r="L81" s="59">
        <f t="shared" si="68"/>
        <v>0</v>
      </c>
    </row>
    <row r="82" spans="2:12" ht="15" customHeight="1" x14ac:dyDescent="0.25">
      <c r="B82" s="31" t="str">
        <f t="shared" ref="B82:L82" si="69">IF(B277 &lt;&gt; "", B277, "")</f>
        <v/>
      </c>
      <c r="C82" s="31" t="str">
        <f t="shared" si="69"/>
        <v>Hutt</v>
      </c>
      <c r="D82" s="11">
        <f t="shared" si="69"/>
        <v>25218</v>
      </c>
      <c r="E82" s="11">
        <f t="shared" si="69"/>
        <v>23599</v>
      </c>
      <c r="F82" s="12">
        <f t="shared" si="69"/>
        <v>0.93579982552145291</v>
      </c>
      <c r="G82" s="11">
        <f t="shared" si="69"/>
        <v>20168</v>
      </c>
      <c r="H82" s="12">
        <f t="shared" si="69"/>
        <v>0.79974621302244431</v>
      </c>
      <c r="I82" s="11">
        <f t="shared" si="69"/>
        <v>15</v>
      </c>
      <c r="J82" s="12">
        <f t="shared" si="69"/>
        <v>2.354480052321779E-2</v>
      </c>
      <c r="K82" s="13">
        <f t="shared" si="69"/>
        <v>1</v>
      </c>
      <c r="L82" s="59">
        <f t="shared" si="69"/>
        <v>1.5696533682145193E-3</v>
      </c>
    </row>
    <row r="83" spans="2:12" ht="15" customHeight="1" x14ac:dyDescent="0.25">
      <c r="B83" s="31" t="str">
        <f t="shared" ref="B83:L83" si="70">IF(B278 &lt;&gt; "", B278, "")</f>
        <v/>
      </c>
      <c r="C83" s="31" t="str">
        <f t="shared" si="70"/>
        <v>Capital and Coast</v>
      </c>
      <c r="D83" s="11">
        <f t="shared" si="70"/>
        <v>56126</v>
      </c>
      <c r="E83" s="11">
        <f t="shared" si="70"/>
        <v>56517</v>
      </c>
      <c r="F83" s="12">
        <f t="shared" si="70"/>
        <v>1.00696646830346</v>
      </c>
      <c r="G83" s="11">
        <f t="shared" si="70"/>
        <v>47912</v>
      </c>
      <c r="H83" s="12">
        <f t="shared" si="70"/>
        <v>0.85365071446388485</v>
      </c>
      <c r="I83" s="11">
        <f t="shared" si="70"/>
        <v>83</v>
      </c>
      <c r="J83" s="12">
        <f t="shared" si="70"/>
        <v>5.2573238321456849E-2</v>
      </c>
      <c r="K83" s="13">
        <f t="shared" si="70"/>
        <v>0</v>
      </c>
      <c r="L83" s="59">
        <f t="shared" si="70"/>
        <v>0</v>
      </c>
    </row>
    <row r="84" spans="2:12" ht="15" customHeight="1" x14ac:dyDescent="0.25">
      <c r="B84" s="31" t="str">
        <f t="shared" ref="B84:L84" si="71">IF(B279 &lt;&gt; "", B279, "")</f>
        <v/>
      </c>
      <c r="C84" s="31" t="str">
        <f t="shared" si="71"/>
        <v>Wairarapa</v>
      </c>
      <c r="D84" s="11">
        <f t="shared" si="71"/>
        <v>8875</v>
      </c>
      <c r="E84" s="11">
        <f t="shared" si="71"/>
        <v>8068</v>
      </c>
      <c r="F84" s="12">
        <f t="shared" si="71"/>
        <v>0.90907042253521131</v>
      </c>
      <c r="G84" s="11">
        <f t="shared" si="71"/>
        <v>6814</v>
      </c>
      <c r="H84" s="12">
        <f t="shared" si="71"/>
        <v>0.76777464788732397</v>
      </c>
      <c r="I84" s="11">
        <f t="shared" si="71"/>
        <v>5</v>
      </c>
      <c r="J84" s="12">
        <f t="shared" si="71"/>
        <v>2.1613832853025934E-2</v>
      </c>
      <c r="K84" s="13">
        <f t="shared" si="71"/>
        <v>0</v>
      </c>
      <c r="L84" s="59">
        <f t="shared" si="71"/>
        <v>0</v>
      </c>
    </row>
    <row r="85" spans="2:12" ht="15" customHeight="1" x14ac:dyDescent="0.25">
      <c r="B85" s="31" t="str">
        <f t="shared" ref="B85:L85" si="72">IF(B280 &lt;&gt; "", B280, "")</f>
        <v/>
      </c>
      <c r="C85" s="31" t="str">
        <f t="shared" si="72"/>
        <v>Nelson Marlborough</v>
      </c>
      <c r="D85" s="11">
        <f t="shared" si="72"/>
        <v>32637</v>
      </c>
      <c r="E85" s="11">
        <f t="shared" si="72"/>
        <v>31240</v>
      </c>
      <c r="F85" s="12">
        <f t="shared" si="72"/>
        <v>0.95719582069430398</v>
      </c>
      <c r="G85" s="11">
        <f t="shared" si="72"/>
        <v>27174</v>
      </c>
      <c r="H85" s="12">
        <f t="shared" si="72"/>
        <v>0.83261329166283671</v>
      </c>
      <c r="I85" s="11">
        <f t="shared" si="72"/>
        <v>27</v>
      </c>
      <c r="J85" s="12">
        <f t="shared" si="72"/>
        <v>3.0667297681022245E-2</v>
      </c>
      <c r="K85" s="13">
        <f t="shared" si="72"/>
        <v>1</v>
      </c>
      <c r="L85" s="59">
        <f t="shared" si="72"/>
        <v>1.1358258400378609E-3</v>
      </c>
    </row>
    <row r="86" spans="2:12" ht="15" customHeight="1" x14ac:dyDescent="0.25">
      <c r="B86" s="31" t="str">
        <f t="shared" ref="B86:L86" si="73">IF(B281 &lt;&gt; "", B281, "")</f>
        <v/>
      </c>
      <c r="C86" s="31" t="str">
        <f t="shared" si="73"/>
        <v>West Coast</v>
      </c>
      <c r="D86" s="11">
        <f t="shared" si="73"/>
        <v>7209</v>
      </c>
      <c r="E86" s="11">
        <f t="shared" si="73"/>
        <v>6719</v>
      </c>
      <c r="F86" s="12">
        <f t="shared" si="73"/>
        <v>0.93202940768483844</v>
      </c>
      <c r="G86" s="11">
        <f t="shared" si="73"/>
        <v>5773</v>
      </c>
      <c r="H86" s="12">
        <f t="shared" si="73"/>
        <v>0.80080454986822025</v>
      </c>
      <c r="I86" s="11">
        <f t="shared" si="73"/>
        <v>4</v>
      </c>
      <c r="J86" s="12">
        <f t="shared" si="73"/>
        <v>2.1286031042128603E-2</v>
      </c>
      <c r="K86" s="13">
        <f t="shared" si="73"/>
        <v>0</v>
      </c>
      <c r="L86" s="59">
        <f t="shared" si="73"/>
        <v>0</v>
      </c>
    </row>
    <row r="87" spans="2:12" ht="15" customHeight="1" x14ac:dyDescent="0.25">
      <c r="B87" s="31" t="str">
        <f t="shared" ref="B87:L87" si="74">IF(B282 &lt;&gt; "", B282, "")</f>
        <v/>
      </c>
      <c r="C87" s="31" t="str">
        <f t="shared" si="74"/>
        <v>Canterbury</v>
      </c>
      <c r="D87" s="11">
        <f t="shared" si="74"/>
        <v>110360</v>
      </c>
      <c r="E87" s="11">
        <f t="shared" si="74"/>
        <v>101229</v>
      </c>
      <c r="F87" s="12">
        <f t="shared" si="74"/>
        <v>0.91726168901776006</v>
      </c>
      <c r="G87" s="11">
        <f t="shared" si="74"/>
        <v>85826</v>
      </c>
      <c r="H87" s="12">
        <f t="shared" si="74"/>
        <v>0.77769119246103657</v>
      </c>
      <c r="I87" s="11">
        <f t="shared" si="74"/>
        <v>126</v>
      </c>
      <c r="J87" s="12">
        <f t="shared" si="74"/>
        <v>4.4242867593269938E-2</v>
      </c>
      <c r="K87" s="13">
        <f t="shared" si="74"/>
        <v>0</v>
      </c>
      <c r="L87" s="59">
        <f t="shared" si="74"/>
        <v>0</v>
      </c>
    </row>
    <row r="88" spans="2:12" ht="15" customHeight="1" x14ac:dyDescent="0.25">
      <c r="B88" s="31" t="str">
        <f t="shared" ref="B88:L88" si="75">IF(B283 &lt;&gt; "", B283, "")</f>
        <v/>
      </c>
      <c r="C88" s="31" t="str">
        <f t="shared" si="75"/>
        <v>South Canterbury</v>
      </c>
      <c r="D88" s="11">
        <f t="shared" si="75"/>
        <v>13080</v>
      </c>
      <c r="E88" s="11">
        <f t="shared" si="75"/>
        <v>11863</v>
      </c>
      <c r="F88" s="12">
        <f t="shared" si="75"/>
        <v>0.90695718654434254</v>
      </c>
      <c r="G88" s="11">
        <f t="shared" si="75"/>
        <v>10378</v>
      </c>
      <c r="H88" s="12">
        <f t="shared" si="75"/>
        <v>0.79342507645259941</v>
      </c>
      <c r="I88" s="11">
        <f t="shared" si="75"/>
        <v>11</v>
      </c>
      <c r="J88" s="12">
        <f t="shared" si="75"/>
        <v>3.2496307237813882E-2</v>
      </c>
      <c r="K88" s="13">
        <f t="shared" si="75"/>
        <v>0</v>
      </c>
      <c r="L88" s="59">
        <f t="shared" si="75"/>
        <v>0</v>
      </c>
    </row>
    <row r="89" spans="2:12" ht="15" customHeight="1" x14ac:dyDescent="0.25">
      <c r="B89" s="31" t="str">
        <f t="shared" ref="B89:L89" si="76">IF(B284 &lt;&gt; "", B284, "")</f>
        <v/>
      </c>
      <c r="C89" s="31" t="str">
        <f t="shared" si="76"/>
        <v>Southern</v>
      </c>
      <c r="D89" s="11">
        <f t="shared" si="76"/>
        <v>66596</v>
      </c>
      <c r="E89" s="11">
        <f t="shared" si="76"/>
        <v>64426</v>
      </c>
      <c r="F89" s="12">
        <f t="shared" si="76"/>
        <v>0.96741546038801129</v>
      </c>
      <c r="G89" s="11">
        <f t="shared" si="76"/>
        <v>54754</v>
      </c>
      <c r="H89" s="12">
        <f t="shared" si="76"/>
        <v>0.8221815124031473</v>
      </c>
      <c r="I89" s="11">
        <f t="shared" si="76"/>
        <v>89</v>
      </c>
      <c r="J89" s="12">
        <f t="shared" si="76"/>
        <v>4.9284725426857412E-2</v>
      </c>
      <c r="K89" s="13">
        <f t="shared" si="76"/>
        <v>0</v>
      </c>
      <c r="L89" s="59">
        <f t="shared" si="76"/>
        <v>0</v>
      </c>
    </row>
    <row r="90" spans="2:12" ht="15" customHeight="1" x14ac:dyDescent="0.25">
      <c r="B90" s="32" t="str">
        <f t="shared" ref="B90:L90" si="77">IF(B285 &lt;&gt; "", B285, "")</f>
        <v>Other Total</v>
      </c>
      <c r="C90" s="32" t="str">
        <f t="shared" si="77"/>
        <v/>
      </c>
      <c r="D90" s="15">
        <f t="shared" si="77"/>
        <v>791295</v>
      </c>
      <c r="E90" s="15">
        <f t="shared" si="77"/>
        <v>752245</v>
      </c>
      <c r="F90" s="16">
        <f t="shared" si="77"/>
        <v>0.95065051592642436</v>
      </c>
      <c r="G90" s="15">
        <f t="shared" si="77"/>
        <v>642740</v>
      </c>
      <c r="H90" s="16">
        <f t="shared" si="77"/>
        <v>0.81226344157362296</v>
      </c>
      <c r="I90" s="15">
        <f t="shared" si="77"/>
        <v>951</v>
      </c>
      <c r="J90" s="16">
        <f t="shared" si="77"/>
        <v>4.4055822572239271E-2</v>
      </c>
      <c r="K90" s="17">
        <f t="shared" si="77"/>
        <v>5</v>
      </c>
      <c r="L90" s="60">
        <f t="shared" si="77"/>
        <v>2.3162893045341364E-4</v>
      </c>
    </row>
    <row r="91" spans="2:12" ht="15" customHeight="1" x14ac:dyDescent="0.25">
      <c r="B91" s="45" t="str">
        <f t="shared" ref="B91:L91" si="78">IF(B286 &lt;&gt; "", B286, "")</f>
        <v>Total</v>
      </c>
      <c r="C91" s="45" t="str">
        <f t="shared" si="78"/>
        <v/>
      </c>
      <c r="D91" s="18">
        <f t="shared" si="78"/>
        <v>1205246</v>
      </c>
      <c r="E91" s="18">
        <f t="shared" si="78"/>
        <v>1081011</v>
      </c>
      <c r="F91" s="46">
        <f t="shared" si="78"/>
        <v>0.89692145835787884</v>
      </c>
      <c r="G91" s="18">
        <f t="shared" si="78"/>
        <v>916308</v>
      </c>
      <c r="H91" s="46">
        <f t="shared" si="78"/>
        <v>0.760266368857478</v>
      </c>
      <c r="I91" s="18">
        <f t="shared" si="78"/>
        <v>2214</v>
      </c>
      <c r="J91" s="46">
        <f t="shared" si="78"/>
        <v>7.1154247882887947E-2</v>
      </c>
      <c r="K91" s="20">
        <f t="shared" si="78"/>
        <v>7</v>
      </c>
      <c r="L91" s="64">
        <f t="shared" si="78"/>
        <v>2.2496826340569814E-4</v>
      </c>
    </row>
    <row r="92" spans="2:12" ht="15" customHeight="1" x14ac:dyDescent="0.25">
      <c r="B92" s="31"/>
      <c r="C92" s="31"/>
      <c r="D92" s="11"/>
      <c r="E92" s="11"/>
      <c r="F92" s="12"/>
      <c r="G92" s="11"/>
      <c r="H92" s="12"/>
      <c r="I92" s="11"/>
      <c r="J92" s="12"/>
      <c r="K92" s="22"/>
    </row>
    <row r="93" spans="2:12" ht="15" customHeight="1" x14ac:dyDescent="0.25">
      <c r="B93" s="31"/>
      <c r="C93" s="31"/>
      <c r="D93" s="11"/>
      <c r="E93" s="11"/>
      <c r="F93" s="12"/>
      <c r="G93" s="11"/>
      <c r="H93" s="12"/>
      <c r="I93" s="11"/>
      <c r="J93" s="12"/>
      <c r="K93" s="22"/>
    </row>
    <row r="94" spans="2:12" ht="15" customHeight="1" x14ac:dyDescent="0.25">
      <c r="B94" s="24" t="s">
        <v>47</v>
      </c>
      <c r="C94" s="25"/>
      <c r="D94" s="25"/>
      <c r="E94" s="26"/>
      <c r="F94" s="25"/>
      <c r="G94" s="26"/>
      <c r="H94" s="25"/>
      <c r="I94" s="26"/>
      <c r="J94" s="25"/>
      <c r="K94" s="26"/>
    </row>
    <row r="95" spans="2:12" ht="15" customHeight="1" x14ac:dyDescent="0.25">
      <c r="B95" s="34" t="str">
        <f>settings!$A$2</f>
        <v>Data extracted from MoH NCSP Datamart on 29 September 2016</v>
      </c>
      <c r="C95" s="3"/>
      <c r="D95" s="3"/>
      <c r="E95" s="3"/>
      <c r="F95" s="3"/>
      <c r="G95" s="3"/>
      <c r="H95" s="3"/>
      <c r="I95" s="3"/>
      <c r="J95" s="3"/>
      <c r="K95" s="3"/>
    </row>
    <row r="96" spans="2:12" ht="15" customHeight="1" x14ac:dyDescent="0.25">
      <c r="B96" s="34" t="str">
        <f>settings!$A$3</f>
        <v>Data is from the time period September 2011 to August 2016</v>
      </c>
      <c r="C96" s="3"/>
      <c r="D96" s="3"/>
      <c r="E96" s="3"/>
      <c r="F96" s="3"/>
      <c r="G96" s="3"/>
      <c r="H96" s="3"/>
      <c r="I96" s="3"/>
      <c r="J96" s="3"/>
      <c r="K96" s="3"/>
    </row>
    <row r="97" spans="2:11" ht="15" customHeight="1" x14ac:dyDescent="0.25">
      <c r="B97" s="34" t="str">
        <f>settings!$A$4</f>
        <v>The denominator for calculating coverage is Statistics New Zealand’s 2015 update of district health board (DHB) population projections (2013 Census base) adjusted for the prevalence of hysterectomy.</v>
      </c>
      <c r="C97" s="3"/>
      <c r="D97" s="3"/>
      <c r="E97" s="3"/>
      <c r="F97" s="3"/>
      <c r="G97" s="3"/>
      <c r="H97" s="3"/>
      <c r="I97" s="3"/>
      <c r="J97" s="3"/>
      <c r="K97" s="3"/>
    </row>
    <row r="98" spans="2:11" ht="15" customHeight="1" x14ac:dyDescent="0.25">
      <c r="B98" s="34" t="str">
        <f>settings!$A$5</f>
        <v>For screened women, Age, Ethnicity and DHB of Domicile are that recorded on the Ministry of Health's National Health Index at the time of reporting. Screened women of unknown ethnicity are included with Other.</v>
      </c>
      <c r="C98" s="3"/>
      <c r="D98" s="3"/>
      <c r="E98" s="3"/>
      <c r="F98" s="3"/>
      <c r="G98" s="3"/>
      <c r="H98" s="3"/>
      <c r="I98" s="3"/>
      <c r="J98" s="3"/>
      <c r="K98" s="3"/>
    </row>
    <row r="99" spans="2:11" ht="15" customHeight="1" x14ac:dyDescent="0.25">
      <c r="B99" s="34" t="str">
        <f>settings!$A$6</f>
        <v>First screening event includes all first screenings events for eligible women, by the programme within the reporting month.</v>
      </c>
      <c r="C99" s="3"/>
      <c r="D99" s="3"/>
      <c r="E99" s="3"/>
      <c r="F99" s="3"/>
      <c r="G99" s="3"/>
      <c r="H99" s="3"/>
      <c r="I99" s="3"/>
      <c r="J99" s="3"/>
      <c r="K99" s="3"/>
    </row>
    <row r="100" spans="2:11" ht="15" customHeight="1" x14ac:dyDescent="0.25">
      <c r="B100"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100" s="3"/>
      <c r="D100" s="3"/>
      <c r="E100" s="3"/>
      <c r="F100" s="3"/>
      <c r="G100" s="3"/>
      <c r="H100" s="3"/>
      <c r="I100" s="3"/>
      <c r="J100" s="3"/>
      <c r="K100" s="3"/>
    </row>
    <row r="101" spans="2:11" ht="15" customHeight="1" x14ac:dyDescent="0.25">
      <c r="B101" s="34" t="str">
        <f>settings!$A$8</f>
        <v>Withdrawnincludes all women who have requested that their screening records be removed from the NCSP register within the reporting month.</v>
      </c>
      <c r="C101" s="3"/>
      <c r="D101" s="3"/>
      <c r="E101" s="3"/>
      <c r="F101" s="3"/>
      <c r="G101" s="3"/>
      <c r="H101" s="3"/>
      <c r="I101" s="3"/>
      <c r="J101" s="3"/>
      <c r="K101" s="3"/>
    </row>
    <row r="102" spans="2:11" ht="15" customHeight="1" x14ac:dyDescent="0.25">
      <c r="B102" s="34" t="str">
        <f>settings!$A$9</f>
        <v>Withdrawn % is calculated by dividing the number of withdrawals in the reporting month by one twelfth of the number of screens in the previous 12 months.</v>
      </c>
      <c r="C102" s="3"/>
      <c r="D102" s="3"/>
      <c r="E102" s="3"/>
      <c r="F102" s="3"/>
      <c r="G102" s="3"/>
      <c r="H102" s="3"/>
      <c r="I102" s="3"/>
      <c r="J102" s="3"/>
      <c r="K102" s="3"/>
    </row>
    <row r="103" spans="2:11" s="3" customFormat="1" ht="15" customHeight="1" x14ac:dyDescent="0.25"/>
    <row r="104" spans="2:11" s="3" customFormat="1" x14ac:dyDescent="0.25"/>
    <row r="105" spans="2:11" s="3" customFormat="1" ht="15" customHeight="1" x14ac:dyDescent="0.25"/>
    <row r="106" spans="2:11" s="3" customFormat="1" ht="15" customHeight="1" x14ac:dyDescent="0.25"/>
    <row r="107" spans="2:11" s="3" customFormat="1" ht="15" customHeight="1" x14ac:dyDescent="0.25"/>
    <row r="108" spans="2:11" s="3" customFormat="1" ht="15" customHeight="1" x14ac:dyDescent="0.25"/>
    <row r="109" spans="2:11" s="3" customFormat="1" ht="15" customHeight="1" x14ac:dyDescent="0.25"/>
    <row r="110" spans="2:11" s="3" customFormat="1" ht="15" customHeight="1" x14ac:dyDescent="0.25"/>
    <row r="111" spans="2:11" s="3" customFormat="1" ht="15" customHeight="1" x14ac:dyDescent="0.25"/>
    <row r="112" spans="2:11" s="3" customFormat="1" ht="15" customHeight="1" x14ac:dyDescent="0.25"/>
    <row r="113" s="3" customFormat="1" ht="15" customHeight="1" x14ac:dyDescent="0.25"/>
    <row r="114" s="3" customFormat="1" ht="15" customHeight="1" x14ac:dyDescent="0.25"/>
    <row r="115" s="3" customFormat="1" ht="15" customHeight="1" x14ac:dyDescent="0.25"/>
    <row r="116" s="3" customFormat="1" ht="15" customHeight="1" x14ac:dyDescent="0.25"/>
    <row r="117" s="3" customFormat="1" ht="15" customHeight="1" x14ac:dyDescent="0.25"/>
    <row r="118" s="3" customFormat="1" ht="15" customHeight="1" x14ac:dyDescent="0.25"/>
    <row r="119" s="3" customFormat="1" ht="15" customHeight="1" x14ac:dyDescent="0.25"/>
    <row r="120" s="3" customFormat="1" ht="15" customHeight="1" x14ac:dyDescent="0.25"/>
    <row r="121" s="3" customFormat="1" ht="15" customHeight="1" x14ac:dyDescent="0.25"/>
    <row r="122" s="3" customFormat="1" ht="15" customHeight="1" x14ac:dyDescent="0.25"/>
    <row r="123" s="3" customFormat="1" ht="15" customHeight="1" x14ac:dyDescent="0.25"/>
    <row r="124" s="3" customFormat="1" ht="15" customHeight="1" x14ac:dyDescent="0.25"/>
    <row r="125" s="3" customFormat="1" ht="15" customHeight="1" x14ac:dyDescent="0.25"/>
    <row r="126" s="3" customFormat="1" ht="15" customHeight="1" x14ac:dyDescent="0.25"/>
    <row r="127" s="3" customFormat="1" ht="15" customHeight="1" x14ac:dyDescent="0.25"/>
    <row r="128" s="3" customFormat="1" ht="15" customHeight="1" x14ac:dyDescent="0.25"/>
    <row r="129" spans="3:11" s="3" customFormat="1" ht="15" customHeight="1" x14ac:dyDescent="0.25"/>
    <row r="130" spans="3:11" s="3" customFormat="1" ht="15" customHeight="1" x14ac:dyDescent="0.25"/>
    <row r="131" spans="3:11" s="3" customFormat="1" ht="15" customHeight="1" x14ac:dyDescent="0.25"/>
    <row r="132" spans="3:11" s="3" customFormat="1" ht="15" customHeight="1" x14ac:dyDescent="0.25"/>
    <row r="133" spans="3:11" s="3" customFormat="1" ht="15" customHeight="1" x14ac:dyDescent="0.25"/>
    <row r="134" spans="3:11" ht="15" customHeight="1" x14ac:dyDescent="0.25">
      <c r="C134" s="23"/>
      <c r="D134" s="23"/>
      <c r="E134" s="22"/>
      <c r="F134" s="23"/>
      <c r="G134" s="22"/>
      <c r="H134" s="23"/>
      <c r="I134" s="22"/>
      <c r="J134" s="23"/>
      <c r="K134" s="22"/>
    </row>
    <row r="135" spans="3:11" ht="15" customHeight="1" x14ac:dyDescent="0.25">
      <c r="C135" s="23"/>
      <c r="D135" s="23"/>
      <c r="E135" s="22"/>
      <c r="F135" s="23"/>
      <c r="G135" s="22"/>
      <c r="H135" s="23"/>
      <c r="I135" s="22"/>
      <c r="J135" s="23"/>
      <c r="K135" s="22"/>
    </row>
    <row r="136" spans="3:11" ht="15" customHeight="1" x14ac:dyDescent="0.25">
      <c r="C136" s="23"/>
      <c r="D136" s="23"/>
      <c r="E136" s="22"/>
      <c r="F136" s="23"/>
      <c r="G136" s="22"/>
      <c r="H136" s="23"/>
      <c r="I136" s="22"/>
      <c r="J136" s="23"/>
      <c r="K136" s="22"/>
    </row>
    <row r="137" spans="3:11" ht="15" customHeight="1" x14ac:dyDescent="0.25">
      <c r="C137" s="23"/>
      <c r="D137" s="23"/>
      <c r="E137" s="22"/>
      <c r="F137" s="23"/>
      <c r="G137" s="22"/>
      <c r="H137" s="23"/>
      <c r="I137" s="22"/>
      <c r="J137" s="23"/>
      <c r="K137" s="22"/>
    </row>
    <row r="138" spans="3:11" ht="15" customHeight="1" x14ac:dyDescent="0.25">
      <c r="C138" s="23"/>
      <c r="D138" s="23"/>
      <c r="E138" s="22"/>
      <c r="F138" s="23"/>
      <c r="G138" s="22"/>
      <c r="H138" s="23"/>
      <c r="I138" s="22"/>
      <c r="J138" s="23"/>
      <c r="K138" s="22"/>
    </row>
    <row r="139" spans="3:11" ht="15" customHeight="1" x14ac:dyDescent="0.25">
      <c r="C139" s="23"/>
      <c r="D139" s="23"/>
      <c r="E139" s="22"/>
      <c r="F139" s="23"/>
      <c r="G139" s="22"/>
      <c r="H139" s="23"/>
      <c r="I139" s="22"/>
      <c r="J139" s="23"/>
      <c r="K139" s="22"/>
    </row>
    <row r="140" spans="3:11" ht="15" customHeight="1" x14ac:dyDescent="0.25">
      <c r="C140" s="23"/>
      <c r="D140" s="23"/>
      <c r="E140" s="22"/>
      <c r="F140" s="23"/>
      <c r="G140" s="22"/>
      <c r="H140" s="23"/>
      <c r="I140" s="22"/>
      <c r="J140" s="23"/>
      <c r="K140" s="22"/>
    </row>
    <row r="141" spans="3:11" ht="15" customHeight="1" x14ac:dyDescent="0.25">
      <c r="C141" s="23"/>
      <c r="D141" s="23"/>
      <c r="E141" s="22"/>
      <c r="F141" s="23"/>
      <c r="G141" s="22"/>
      <c r="H141" s="23"/>
      <c r="I141" s="22"/>
      <c r="J141" s="23"/>
      <c r="K141" s="22"/>
    </row>
    <row r="142" spans="3:11" ht="15" customHeight="1" x14ac:dyDescent="0.25">
      <c r="C142" s="23"/>
      <c r="D142" s="23"/>
      <c r="E142" s="22"/>
      <c r="F142" s="23"/>
      <c r="G142" s="22"/>
      <c r="H142" s="23"/>
      <c r="I142" s="22"/>
      <c r="J142" s="23"/>
      <c r="K142" s="22"/>
    </row>
    <row r="143" spans="3:11" ht="15" customHeight="1" x14ac:dyDescent="0.25">
      <c r="C143" s="23"/>
      <c r="D143" s="23"/>
      <c r="E143" s="22"/>
      <c r="F143" s="23"/>
      <c r="G143" s="22"/>
      <c r="H143" s="23"/>
      <c r="I143" s="22"/>
      <c r="J143" s="23"/>
      <c r="K143" s="22"/>
    </row>
    <row r="144" spans="3:11" ht="15" customHeight="1" x14ac:dyDescent="0.25">
      <c r="C144" s="23"/>
      <c r="D144" s="23"/>
      <c r="E144" s="22"/>
      <c r="F144" s="23"/>
      <c r="G144" s="22"/>
      <c r="H144" s="23"/>
      <c r="I144" s="22"/>
      <c r="J144" s="23"/>
      <c r="K144" s="22"/>
    </row>
    <row r="145" spans="3:11" ht="15" customHeight="1" x14ac:dyDescent="0.25">
      <c r="C145" s="23"/>
      <c r="D145" s="23"/>
      <c r="E145" s="22"/>
      <c r="F145" s="23"/>
      <c r="G145" s="22"/>
      <c r="H145" s="23"/>
      <c r="I145" s="22"/>
      <c r="J145" s="23"/>
      <c r="K145" s="22"/>
    </row>
    <row r="146" spans="3:11" ht="15" customHeight="1" x14ac:dyDescent="0.25">
      <c r="C146" s="23"/>
      <c r="D146" s="23"/>
      <c r="E146" s="22"/>
      <c r="F146" s="23"/>
      <c r="G146" s="22"/>
      <c r="H146" s="23"/>
      <c r="I146" s="22"/>
      <c r="J146" s="23"/>
      <c r="K146" s="22"/>
    </row>
    <row r="147" spans="3:11" ht="15" customHeight="1" x14ac:dyDescent="0.25">
      <c r="C147" s="23"/>
      <c r="D147" s="23"/>
      <c r="E147" s="22"/>
      <c r="F147" s="23"/>
      <c r="G147" s="22"/>
      <c r="H147" s="23"/>
      <c r="I147" s="22"/>
      <c r="J147" s="23"/>
      <c r="K147" s="22"/>
    </row>
    <row r="148" spans="3:11" ht="15" customHeight="1" x14ac:dyDescent="0.25">
      <c r="C148" s="23"/>
      <c r="D148" s="23"/>
      <c r="E148" s="22"/>
      <c r="F148" s="23"/>
      <c r="G148" s="22"/>
      <c r="H148" s="23"/>
      <c r="I148" s="22"/>
      <c r="J148" s="23"/>
      <c r="K148" s="22"/>
    </row>
    <row r="149" spans="3:11" ht="15" customHeight="1" x14ac:dyDescent="0.25">
      <c r="C149" s="23"/>
      <c r="D149" s="23"/>
      <c r="E149" s="22"/>
      <c r="F149" s="23"/>
      <c r="G149" s="22"/>
      <c r="H149" s="23"/>
      <c r="I149" s="22"/>
      <c r="J149" s="23"/>
      <c r="K149" s="22"/>
    </row>
    <row r="150" spans="3:11" ht="15" customHeight="1" x14ac:dyDescent="0.25">
      <c r="C150" s="23"/>
      <c r="D150" s="23"/>
      <c r="E150" s="22"/>
      <c r="F150" s="23"/>
      <c r="G150" s="22"/>
      <c r="H150" s="23"/>
      <c r="I150" s="22"/>
      <c r="J150" s="23"/>
      <c r="K150" s="22"/>
    </row>
    <row r="151" spans="3:11" ht="15" customHeight="1" x14ac:dyDescent="0.25">
      <c r="C151" s="23"/>
      <c r="D151" s="23"/>
      <c r="E151" s="22"/>
      <c r="F151" s="23"/>
      <c r="G151" s="22"/>
      <c r="H151" s="23"/>
      <c r="I151" s="22"/>
      <c r="J151" s="23"/>
      <c r="K151" s="22"/>
    </row>
    <row r="152" spans="3:11" ht="15" customHeight="1" x14ac:dyDescent="0.25">
      <c r="C152" s="23"/>
      <c r="D152" s="23"/>
      <c r="E152" s="22"/>
      <c r="F152" s="23"/>
      <c r="G152" s="22"/>
      <c r="H152" s="23"/>
      <c r="I152" s="22"/>
      <c r="J152" s="23"/>
      <c r="K152" s="22"/>
    </row>
    <row r="153" spans="3:11" ht="15" customHeight="1" x14ac:dyDescent="0.25">
      <c r="C153" s="23"/>
      <c r="D153" s="23"/>
      <c r="E153" s="22"/>
      <c r="F153" s="23"/>
      <c r="G153" s="22"/>
      <c r="H153" s="23"/>
      <c r="I153" s="22"/>
      <c r="J153" s="23"/>
      <c r="K153" s="22"/>
    </row>
    <row r="154" spans="3:11" ht="15" customHeight="1" x14ac:dyDescent="0.25">
      <c r="C154" s="23"/>
      <c r="D154" s="23"/>
      <c r="E154" s="22"/>
      <c r="F154" s="23"/>
      <c r="G154" s="22"/>
      <c r="H154" s="23"/>
      <c r="I154" s="22"/>
      <c r="J154" s="23"/>
      <c r="K154" s="22"/>
    </row>
    <row r="155" spans="3:11" ht="15" customHeight="1" x14ac:dyDescent="0.25">
      <c r="C155" s="23"/>
      <c r="D155" s="23"/>
      <c r="E155" s="22"/>
      <c r="F155" s="23"/>
      <c r="G155" s="22"/>
      <c r="H155" s="23"/>
      <c r="I155" s="22"/>
      <c r="J155" s="23"/>
      <c r="K155" s="22"/>
    </row>
    <row r="156" spans="3:11" ht="15" customHeight="1" x14ac:dyDescent="0.25">
      <c r="C156" s="23"/>
      <c r="D156" s="23"/>
      <c r="E156" s="22"/>
      <c r="F156" s="23"/>
      <c r="G156" s="22"/>
      <c r="H156" s="23"/>
      <c r="I156" s="22"/>
      <c r="J156" s="23"/>
      <c r="K156" s="22"/>
    </row>
    <row r="157" spans="3:11" ht="15" customHeight="1" x14ac:dyDescent="0.25">
      <c r="C157" s="23"/>
      <c r="D157" s="23"/>
      <c r="E157" s="22"/>
      <c r="F157" s="23"/>
      <c r="G157" s="22"/>
      <c r="H157" s="23"/>
      <c r="I157" s="22"/>
      <c r="J157" s="23"/>
      <c r="K157" s="22"/>
    </row>
    <row r="158" spans="3:11" ht="15" customHeight="1" x14ac:dyDescent="0.25">
      <c r="C158" s="23"/>
      <c r="D158" s="23"/>
      <c r="E158" s="22"/>
      <c r="F158" s="23"/>
      <c r="G158" s="22"/>
      <c r="H158" s="23"/>
      <c r="I158" s="22"/>
      <c r="J158" s="23"/>
      <c r="K158" s="22"/>
    </row>
    <row r="159" spans="3:11" ht="15" customHeight="1" x14ac:dyDescent="0.25">
      <c r="C159" s="23"/>
      <c r="D159" s="23"/>
      <c r="E159" s="22"/>
      <c r="F159" s="23"/>
      <c r="G159" s="22"/>
      <c r="H159" s="23"/>
      <c r="I159" s="22"/>
      <c r="J159" s="23"/>
      <c r="K159" s="22"/>
    </row>
    <row r="160" spans="3:11" ht="15" customHeight="1" x14ac:dyDescent="0.25">
      <c r="C160" s="23"/>
      <c r="D160" s="23"/>
      <c r="E160" s="22"/>
      <c r="F160" s="23"/>
      <c r="G160" s="22"/>
      <c r="H160" s="23"/>
      <c r="I160" s="22"/>
      <c r="J160" s="23"/>
      <c r="K160" s="22"/>
    </row>
    <row r="161" spans="3:11" ht="15" customHeight="1" x14ac:dyDescent="0.25">
      <c r="C161" s="23"/>
      <c r="D161" s="23"/>
      <c r="E161" s="22"/>
      <c r="F161" s="23"/>
      <c r="G161" s="22"/>
      <c r="H161" s="23"/>
      <c r="I161" s="22"/>
      <c r="J161" s="23"/>
      <c r="K161" s="22"/>
    </row>
    <row r="162" spans="3:11" ht="15" customHeight="1" x14ac:dyDescent="0.25">
      <c r="C162" s="23"/>
      <c r="D162" s="23"/>
      <c r="E162" s="22"/>
      <c r="F162" s="23"/>
      <c r="G162" s="22"/>
      <c r="H162" s="23"/>
      <c r="I162" s="22"/>
      <c r="J162" s="23"/>
      <c r="K162" s="22"/>
    </row>
    <row r="163" spans="3:11" ht="15" customHeight="1" x14ac:dyDescent="0.25">
      <c r="C163" s="23"/>
      <c r="D163" s="23"/>
      <c r="E163" s="22"/>
      <c r="F163" s="23"/>
      <c r="G163" s="22"/>
      <c r="H163" s="23"/>
      <c r="I163" s="22"/>
      <c r="J163" s="23"/>
      <c r="K163" s="22"/>
    </row>
    <row r="164" spans="3:11" ht="15" customHeight="1" x14ac:dyDescent="0.25">
      <c r="C164" s="23"/>
      <c r="D164" s="23"/>
      <c r="E164" s="22"/>
      <c r="F164" s="23"/>
      <c r="G164" s="22"/>
      <c r="H164" s="23"/>
      <c r="I164" s="22"/>
      <c r="J164" s="23"/>
      <c r="K164" s="22"/>
    </row>
    <row r="165" spans="3:11" ht="15" customHeight="1" x14ac:dyDescent="0.25">
      <c r="C165" s="23"/>
      <c r="D165" s="23"/>
      <c r="E165" s="22"/>
      <c r="F165" s="23"/>
      <c r="G165" s="22"/>
      <c r="H165" s="23"/>
      <c r="I165" s="22"/>
      <c r="J165" s="23"/>
      <c r="K165" s="22"/>
    </row>
    <row r="166" spans="3:11" ht="15" customHeight="1" x14ac:dyDescent="0.25">
      <c r="C166" s="23"/>
      <c r="D166" s="23"/>
      <c r="E166" s="22"/>
      <c r="F166" s="23"/>
      <c r="G166" s="22"/>
      <c r="H166" s="23"/>
      <c r="I166" s="22"/>
      <c r="J166" s="23"/>
      <c r="K166" s="22"/>
    </row>
    <row r="167" spans="3:11" ht="15" customHeight="1" x14ac:dyDescent="0.25">
      <c r="C167" s="23"/>
      <c r="D167" s="23"/>
      <c r="E167" s="22"/>
      <c r="F167" s="23"/>
      <c r="G167" s="22"/>
      <c r="H167" s="23"/>
      <c r="I167" s="22"/>
      <c r="J167" s="23"/>
      <c r="K167" s="22"/>
    </row>
    <row r="168" spans="3:11" ht="15" customHeight="1" x14ac:dyDescent="0.25">
      <c r="C168" s="23"/>
      <c r="D168" s="23"/>
      <c r="E168" s="22"/>
      <c r="F168" s="23"/>
      <c r="G168" s="22"/>
      <c r="H168" s="23"/>
      <c r="I168" s="22"/>
      <c r="J168" s="23"/>
      <c r="K168" s="22"/>
    </row>
    <row r="169" spans="3:11" ht="15" customHeight="1" x14ac:dyDescent="0.25">
      <c r="C169" s="23"/>
      <c r="D169" s="23"/>
      <c r="E169" s="22"/>
      <c r="F169" s="23"/>
      <c r="G169" s="22"/>
      <c r="H169" s="23"/>
      <c r="I169" s="22"/>
      <c r="J169" s="23"/>
      <c r="K169" s="22"/>
    </row>
    <row r="170" spans="3:11" ht="15" customHeight="1" x14ac:dyDescent="0.25">
      <c r="C170" s="23"/>
      <c r="D170" s="23"/>
      <c r="E170" s="22"/>
      <c r="F170" s="23"/>
      <c r="G170" s="22"/>
      <c r="H170" s="23"/>
      <c r="I170" s="22"/>
      <c r="J170" s="23"/>
      <c r="K170" s="22"/>
    </row>
    <row r="171" spans="3:11" ht="15" customHeight="1" x14ac:dyDescent="0.25">
      <c r="C171" s="23"/>
      <c r="D171" s="23"/>
      <c r="E171" s="22"/>
      <c r="F171" s="23"/>
      <c r="G171" s="22"/>
      <c r="H171" s="23"/>
      <c r="I171" s="22"/>
      <c r="J171" s="23"/>
      <c r="K171" s="22"/>
    </row>
    <row r="172" spans="3:11" ht="15" customHeight="1" x14ac:dyDescent="0.25">
      <c r="C172" s="23"/>
      <c r="D172" s="23"/>
      <c r="E172" s="22"/>
      <c r="F172" s="23"/>
      <c r="G172" s="22"/>
      <c r="H172" s="23"/>
      <c r="I172" s="22"/>
      <c r="J172" s="23"/>
      <c r="K172" s="22"/>
    </row>
    <row r="173" spans="3:11" ht="15" customHeight="1" x14ac:dyDescent="0.25">
      <c r="C173" s="23"/>
      <c r="D173" s="23"/>
      <c r="E173" s="22"/>
      <c r="F173" s="23"/>
      <c r="G173" s="22"/>
      <c r="H173" s="23"/>
      <c r="I173" s="22"/>
      <c r="J173" s="23"/>
      <c r="K173" s="22"/>
    </row>
    <row r="174" spans="3:11" ht="15" customHeight="1" x14ac:dyDescent="0.25">
      <c r="C174" s="23"/>
      <c r="D174" s="23"/>
      <c r="E174" s="22"/>
      <c r="F174" s="23"/>
      <c r="G174" s="22"/>
      <c r="H174" s="23"/>
      <c r="I174" s="22"/>
      <c r="J174" s="23"/>
      <c r="K174" s="22"/>
    </row>
    <row r="175" spans="3:11" ht="15" customHeight="1" x14ac:dyDescent="0.25">
      <c r="C175" s="23"/>
      <c r="D175" s="23"/>
      <c r="E175" s="22"/>
      <c r="F175" s="23"/>
      <c r="G175" s="22"/>
      <c r="H175" s="23"/>
      <c r="I175" s="22"/>
      <c r="J175" s="23"/>
      <c r="K175" s="22"/>
    </row>
    <row r="176" spans="3:11" ht="15" customHeight="1" x14ac:dyDescent="0.25">
      <c r="C176" s="23"/>
      <c r="D176" s="23"/>
      <c r="E176" s="22"/>
      <c r="F176" s="23"/>
      <c r="G176" s="22"/>
      <c r="H176" s="23"/>
      <c r="I176" s="22"/>
      <c r="J176" s="23"/>
      <c r="K176" s="22"/>
    </row>
    <row r="177" spans="3:11" ht="15" customHeight="1" x14ac:dyDescent="0.25">
      <c r="C177" s="23"/>
      <c r="D177" s="23"/>
      <c r="E177" s="22"/>
      <c r="F177" s="23"/>
      <c r="G177" s="22"/>
      <c r="H177" s="23"/>
      <c r="I177" s="22"/>
      <c r="J177" s="23"/>
      <c r="K177" s="22"/>
    </row>
    <row r="178" spans="3:11" ht="15" customHeight="1" x14ac:dyDescent="0.25">
      <c r="C178" s="23"/>
      <c r="D178" s="23"/>
      <c r="E178" s="22"/>
      <c r="F178" s="23"/>
      <c r="G178" s="22"/>
      <c r="H178" s="23"/>
      <c r="I178" s="22"/>
      <c r="J178" s="23"/>
      <c r="K178" s="22"/>
    </row>
    <row r="179" spans="3:11" ht="15" customHeight="1" x14ac:dyDescent="0.25">
      <c r="C179" s="23"/>
      <c r="D179" s="23"/>
      <c r="E179" s="22"/>
      <c r="F179" s="23"/>
      <c r="G179" s="22"/>
      <c r="H179" s="23"/>
      <c r="I179" s="22"/>
      <c r="J179" s="23"/>
      <c r="K179" s="22"/>
    </row>
    <row r="180" spans="3:11" ht="15" customHeight="1" x14ac:dyDescent="0.25">
      <c r="C180" s="23"/>
      <c r="D180" s="23"/>
      <c r="E180" s="22"/>
      <c r="F180" s="23"/>
      <c r="G180" s="22"/>
      <c r="H180" s="23"/>
      <c r="I180" s="22"/>
      <c r="J180" s="23"/>
      <c r="K180" s="22"/>
    </row>
    <row r="181" spans="3:11" ht="15" customHeight="1" x14ac:dyDescent="0.25">
      <c r="C181" s="23"/>
      <c r="D181" s="23"/>
      <c r="E181" s="22"/>
      <c r="F181" s="23"/>
      <c r="G181" s="22"/>
      <c r="H181" s="23"/>
      <c r="I181" s="22"/>
      <c r="J181" s="23"/>
      <c r="K181" s="22"/>
    </row>
    <row r="182" spans="3:11" ht="15" customHeight="1" x14ac:dyDescent="0.25">
      <c r="C182" s="23"/>
      <c r="D182" s="23"/>
      <c r="E182" s="22"/>
      <c r="F182" s="23"/>
      <c r="G182" s="22"/>
      <c r="H182" s="23"/>
      <c r="I182" s="22"/>
      <c r="J182" s="23"/>
      <c r="K182" s="22"/>
    </row>
    <row r="183" spans="3:11" ht="15" customHeight="1" x14ac:dyDescent="0.25">
      <c r="C183" s="23"/>
      <c r="D183" s="23"/>
      <c r="E183" s="22"/>
      <c r="F183" s="23"/>
      <c r="G183" s="22"/>
      <c r="H183" s="23"/>
      <c r="I183" s="22"/>
      <c r="J183" s="23"/>
      <c r="K183" s="22"/>
    </row>
    <row r="184" spans="3:11" ht="15" customHeight="1" x14ac:dyDescent="0.25">
      <c r="C184" s="23"/>
      <c r="D184" s="23"/>
      <c r="E184" s="22"/>
      <c r="F184" s="23"/>
      <c r="G184" s="22"/>
      <c r="H184" s="23"/>
      <c r="I184" s="22"/>
      <c r="J184" s="23"/>
      <c r="K184" s="22"/>
    </row>
    <row r="185" spans="3:11" ht="15" customHeight="1" x14ac:dyDescent="0.25">
      <c r="C185" s="23"/>
      <c r="D185" s="23"/>
      <c r="E185" s="22"/>
      <c r="F185" s="23"/>
      <c r="G185" s="22"/>
      <c r="H185" s="23"/>
      <c r="I185" s="22"/>
      <c r="J185" s="23"/>
      <c r="K185" s="22"/>
    </row>
    <row r="186" spans="3:11" ht="15" customHeight="1" x14ac:dyDescent="0.25">
      <c r="C186" s="23"/>
      <c r="D186" s="23"/>
      <c r="E186" s="22"/>
      <c r="F186" s="23"/>
      <c r="G186" s="22"/>
      <c r="H186" s="23"/>
      <c r="I186" s="22"/>
      <c r="J186" s="23"/>
      <c r="K186" s="22"/>
    </row>
    <row r="187" spans="3:11" ht="15" customHeight="1" x14ac:dyDescent="0.25">
      <c r="C187" s="23"/>
      <c r="D187" s="23"/>
      <c r="E187" s="22"/>
      <c r="F187" s="23"/>
      <c r="G187" s="22"/>
      <c r="H187" s="23"/>
      <c r="I187" s="22"/>
      <c r="J187" s="23"/>
      <c r="K187" s="22"/>
    </row>
    <row r="188" spans="3:11" ht="15" customHeight="1" x14ac:dyDescent="0.25">
      <c r="C188" s="23"/>
      <c r="D188" s="23"/>
      <c r="E188" s="22"/>
      <c r="F188" s="23"/>
      <c r="G188" s="22"/>
      <c r="H188" s="23"/>
      <c r="I188" s="22"/>
      <c r="J188" s="23"/>
      <c r="K188" s="22"/>
    </row>
    <row r="189" spans="3:11" ht="15" customHeight="1" x14ac:dyDescent="0.25">
      <c r="C189" s="23"/>
      <c r="D189" s="23"/>
      <c r="E189" s="22"/>
      <c r="F189" s="23"/>
      <c r="G189" s="22"/>
      <c r="H189" s="23"/>
      <c r="I189" s="22"/>
      <c r="J189" s="23"/>
      <c r="K189" s="22"/>
    </row>
    <row r="190" spans="3:11" ht="15" customHeight="1" x14ac:dyDescent="0.25">
      <c r="C190" s="23"/>
      <c r="D190" s="23"/>
      <c r="E190" s="22"/>
      <c r="F190" s="23"/>
      <c r="G190" s="22"/>
      <c r="H190" s="23"/>
      <c r="I190" s="22"/>
      <c r="J190" s="23"/>
      <c r="K190" s="22"/>
    </row>
    <row r="191" spans="3:11" ht="15" customHeight="1" x14ac:dyDescent="0.25">
      <c r="C191" s="23"/>
      <c r="D191" s="23"/>
      <c r="E191" s="22"/>
      <c r="F191" s="23"/>
      <c r="G191" s="22"/>
      <c r="H191" s="23"/>
      <c r="I191" s="22"/>
      <c r="J191" s="23"/>
      <c r="K191" s="22"/>
    </row>
    <row r="192" spans="3:11" ht="15" customHeight="1" x14ac:dyDescent="0.25">
      <c r="C192" s="23"/>
      <c r="D192" s="23"/>
      <c r="E192" s="22"/>
      <c r="F192" s="23"/>
      <c r="G192" s="22"/>
      <c r="H192" s="23"/>
      <c r="I192" s="22"/>
      <c r="J192" s="23"/>
      <c r="K192" s="22"/>
    </row>
    <row r="193" spans="2:12" ht="15" customHeight="1" x14ac:dyDescent="0.25">
      <c r="C193" s="23"/>
      <c r="D193" s="23"/>
      <c r="E193" s="22"/>
      <c r="F193" s="23"/>
      <c r="G193" s="22"/>
      <c r="H193" s="23"/>
      <c r="I193" s="22"/>
      <c r="J193" s="23"/>
      <c r="K193" s="22"/>
    </row>
    <row r="194" spans="2:12" ht="15" customHeight="1" x14ac:dyDescent="0.25">
      <c r="C194" s="23"/>
      <c r="D194" s="23"/>
      <c r="E194" s="22"/>
      <c r="F194" s="23"/>
      <c r="G194" s="22"/>
      <c r="H194" s="23"/>
      <c r="I194" s="22"/>
      <c r="J194" s="23"/>
      <c r="K194" s="22"/>
    </row>
    <row r="195" spans="2:12" ht="15" customHeight="1" x14ac:dyDescent="0.25">
      <c r="C195" s="23"/>
      <c r="D195" s="23"/>
      <c r="E195" s="22"/>
      <c r="F195" s="23"/>
      <c r="G195" s="22"/>
      <c r="H195" s="23"/>
      <c r="I195" s="22"/>
      <c r="J195" s="23"/>
      <c r="K195" s="22"/>
    </row>
    <row r="196" spans="2:12" ht="15" customHeight="1" x14ac:dyDescent="0.25">
      <c r="C196" s="23"/>
      <c r="D196" s="23"/>
      <c r="E196" s="22"/>
      <c r="F196" s="23"/>
      <c r="G196" s="22"/>
      <c r="H196" s="23"/>
      <c r="I196" s="22"/>
      <c r="J196" s="23"/>
      <c r="K196" s="22"/>
    </row>
    <row r="197" spans="2:12" ht="15" customHeight="1" x14ac:dyDescent="0.25">
      <c r="C197" s="23"/>
      <c r="D197" s="23"/>
      <c r="E197" s="22"/>
      <c r="F197" s="23"/>
      <c r="G197" s="22"/>
      <c r="H197" s="23"/>
      <c r="I197" s="22"/>
      <c r="J197" s="23"/>
      <c r="K197" s="22"/>
    </row>
    <row r="198" spans="2:12" ht="15" customHeight="1" x14ac:dyDescent="0.25">
      <c r="C198" s="23"/>
      <c r="D198" s="23"/>
      <c r="E198" s="22"/>
      <c r="F198" s="23"/>
      <c r="G198" s="22"/>
      <c r="H198" s="23"/>
      <c r="I198" s="22"/>
      <c r="J198" s="23"/>
      <c r="K198" s="22"/>
    </row>
    <row r="199" spans="2:12" ht="15" customHeight="1" x14ac:dyDescent="0.25">
      <c r="C199" s="23"/>
      <c r="D199" s="23"/>
      <c r="E199" s="22"/>
      <c r="F199" s="23"/>
      <c r="G199" s="22"/>
      <c r="H199" s="23"/>
      <c r="I199" s="22"/>
      <c r="J199" s="23"/>
      <c r="K199" s="22"/>
    </row>
    <row r="200" spans="2:12" ht="15" customHeight="1" x14ac:dyDescent="0.25">
      <c r="C200" s="23"/>
      <c r="D200" s="23"/>
      <c r="E200" s="22"/>
      <c r="F200" s="23"/>
      <c r="G200" s="22"/>
      <c r="H200" s="23"/>
      <c r="I200" s="22"/>
      <c r="J200" s="23"/>
      <c r="K200" s="22"/>
    </row>
    <row r="201" spans="2:12" ht="15" customHeight="1" x14ac:dyDescent="0.2">
      <c r="B201" s="65" t="s">
        <v>3</v>
      </c>
      <c r="C201" s="65" t="s">
        <v>1</v>
      </c>
      <c r="D201" s="65" t="s">
        <v>50</v>
      </c>
      <c r="E201" s="65" t="s">
        <v>52</v>
      </c>
      <c r="F201" s="65" t="s">
        <v>57</v>
      </c>
      <c r="G201" s="65" t="s">
        <v>53</v>
      </c>
      <c r="H201" s="65" t="s">
        <v>56</v>
      </c>
      <c r="I201" s="65" t="s">
        <v>54</v>
      </c>
      <c r="J201" s="65" t="s">
        <v>58</v>
      </c>
      <c r="K201" s="65" t="s">
        <v>101</v>
      </c>
      <c r="L201" s="65" t="s">
        <v>102</v>
      </c>
    </row>
    <row r="202" spans="2:12" ht="15" customHeight="1" x14ac:dyDescent="0.2">
      <c r="B202" s="65" t="s">
        <v>105</v>
      </c>
      <c r="C202" s="65" t="s">
        <v>30</v>
      </c>
      <c r="D202" s="67">
        <v>12899</v>
      </c>
      <c r="E202" s="67">
        <v>10902</v>
      </c>
      <c r="F202" s="68">
        <v>0.84518179703853014</v>
      </c>
      <c r="G202" s="67">
        <v>8663</v>
      </c>
      <c r="H202" s="68">
        <v>0.67160244980231021</v>
      </c>
      <c r="I202" s="67">
        <v>14</v>
      </c>
      <c r="J202" s="68">
        <v>4.815133276010318E-2</v>
      </c>
      <c r="K202" s="67">
        <v>0</v>
      </c>
      <c r="L202" s="69">
        <v>0</v>
      </c>
    </row>
    <row r="203" spans="2:12" ht="15" customHeight="1" x14ac:dyDescent="0.2">
      <c r="B203" s="65"/>
      <c r="C203" s="65" t="s">
        <v>37</v>
      </c>
      <c r="D203" s="67">
        <v>12904</v>
      </c>
      <c r="E203" s="67">
        <v>9442</v>
      </c>
      <c r="F203" s="68">
        <v>0.73171109733415995</v>
      </c>
      <c r="G203" s="67">
        <v>7602</v>
      </c>
      <c r="H203" s="68">
        <v>0.58911965282083079</v>
      </c>
      <c r="I203" s="67">
        <v>7</v>
      </c>
      <c r="J203" s="68">
        <v>2.734375E-2</v>
      </c>
      <c r="K203" s="67">
        <v>0</v>
      </c>
      <c r="L203" s="69">
        <v>0</v>
      </c>
    </row>
    <row r="204" spans="2:12" ht="15" customHeight="1" x14ac:dyDescent="0.2">
      <c r="B204" s="65"/>
      <c r="C204" s="65" t="s">
        <v>8</v>
      </c>
      <c r="D204" s="67">
        <v>10121</v>
      </c>
      <c r="E204" s="67">
        <v>6989</v>
      </c>
      <c r="F204" s="68">
        <v>0.69054441260744981</v>
      </c>
      <c r="G204" s="67">
        <v>5732</v>
      </c>
      <c r="H204" s="68">
        <v>0.56634719889339002</v>
      </c>
      <c r="I204" s="67">
        <v>6</v>
      </c>
      <c r="J204" s="68">
        <v>2.9532403609515999E-2</v>
      </c>
      <c r="K204" s="67">
        <v>0</v>
      </c>
      <c r="L204" s="69">
        <v>0</v>
      </c>
    </row>
    <row r="205" spans="2:12" ht="15" customHeight="1" x14ac:dyDescent="0.2">
      <c r="B205" s="65"/>
      <c r="C205" s="65" t="s">
        <v>25</v>
      </c>
      <c r="D205" s="67">
        <v>18932</v>
      </c>
      <c r="E205" s="67">
        <v>15568</v>
      </c>
      <c r="F205" s="68">
        <v>0.82231143038242127</v>
      </c>
      <c r="G205" s="67">
        <v>12631</v>
      </c>
      <c r="H205" s="68">
        <v>0.66717726600464822</v>
      </c>
      <c r="I205" s="67">
        <v>13</v>
      </c>
      <c r="J205" s="68">
        <v>2.7561837455830386E-2</v>
      </c>
      <c r="K205" s="67">
        <v>0</v>
      </c>
      <c r="L205" s="69">
        <v>0</v>
      </c>
    </row>
    <row r="206" spans="2:12" ht="15" customHeight="1" x14ac:dyDescent="0.2">
      <c r="B206" s="65"/>
      <c r="C206" s="65" t="s">
        <v>35</v>
      </c>
      <c r="D206" s="67">
        <v>19687</v>
      </c>
      <c r="E206" s="67">
        <v>15578</v>
      </c>
      <c r="F206" s="68">
        <v>0.79128358815461985</v>
      </c>
      <c r="G206" s="67">
        <v>12857</v>
      </c>
      <c r="H206" s="68">
        <v>0.65307055417280435</v>
      </c>
      <c r="I206" s="67">
        <v>13</v>
      </c>
      <c r="J206" s="68">
        <v>3.0209140201394268E-2</v>
      </c>
      <c r="K206" s="67">
        <v>0</v>
      </c>
      <c r="L206" s="69">
        <v>0</v>
      </c>
    </row>
    <row r="207" spans="2:12" ht="15" customHeight="1" x14ac:dyDescent="0.2">
      <c r="B207" s="65"/>
      <c r="C207" s="65" t="s">
        <v>27</v>
      </c>
      <c r="D207" s="67">
        <v>8352</v>
      </c>
      <c r="E207" s="67">
        <v>7466</v>
      </c>
      <c r="F207" s="68">
        <v>0.89391762452107282</v>
      </c>
      <c r="G207" s="67">
        <v>6076</v>
      </c>
      <c r="H207" s="68">
        <v>0.72749042145593867</v>
      </c>
      <c r="I207" s="67">
        <v>13</v>
      </c>
      <c r="J207" s="68">
        <v>6.2101910828025478E-2</v>
      </c>
      <c r="K207" s="67">
        <v>0</v>
      </c>
      <c r="L207" s="69">
        <v>0</v>
      </c>
    </row>
    <row r="208" spans="2:12" ht="15" customHeight="1" x14ac:dyDescent="0.2">
      <c r="B208" s="65"/>
      <c r="C208" s="65" t="s">
        <v>22</v>
      </c>
      <c r="D208" s="67">
        <v>12524</v>
      </c>
      <c r="E208" s="67">
        <v>10606</v>
      </c>
      <c r="F208" s="68">
        <v>0.84685404024273392</v>
      </c>
      <c r="G208" s="67">
        <v>8568</v>
      </c>
      <c r="H208" s="68">
        <v>0.68412647716384545</v>
      </c>
      <c r="I208" s="67">
        <v>6</v>
      </c>
      <c r="J208" s="68">
        <v>2.0887728459530026E-2</v>
      </c>
      <c r="K208" s="67">
        <v>0</v>
      </c>
      <c r="L208" s="69">
        <v>0</v>
      </c>
    </row>
    <row r="209" spans="2:12" ht="15" customHeight="1" x14ac:dyDescent="0.2">
      <c r="B209" s="65"/>
      <c r="C209" s="65" t="s">
        <v>33</v>
      </c>
      <c r="D209" s="67">
        <v>5514</v>
      </c>
      <c r="E209" s="67">
        <v>4743</v>
      </c>
      <c r="F209" s="68">
        <v>0.8601741022850925</v>
      </c>
      <c r="G209" s="67">
        <v>3749</v>
      </c>
      <c r="H209" s="68">
        <v>0.67990569459557493</v>
      </c>
      <c r="I209" s="67">
        <v>2</v>
      </c>
      <c r="J209" s="68">
        <v>1.5873015873015872E-2</v>
      </c>
      <c r="K209" s="67">
        <v>0</v>
      </c>
      <c r="L209" s="69">
        <v>0</v>
      </c>
    </row>
    <row r="210" spans="2:12" ht="15" customHeight="1" x14ac:dyDescent="0.2">
      <c r="B210" s="65"/>
      <c r="C210" s="65" t="s">
        <v>34</v>
      </c>
      <c r="D210" s="67">
        <v>4563</v>
      </c>
      <c r="E210" s="67">
        <v>3905</v>
      </c>
      <c r="F210" s="68">
        <v>0.85579662502739429</v>
      </c>
      <c r="G210" s="67">
        <v>3202</v>
      </c>
      <c r="H210" s="68">
        <v>0.70173131711593251</v>
      </c>
      <c r="I210" s="67">
        <v>7</v>
      </c>
      <c r="J210" s="68">
        <v>6.4073226544622428E-2</v>
      </c>
      <c r="K210" s="67">
        <v>0</v>
      </c>
      <c r="L210" s="69">
        <v>0</v>
      </c>
    </row>
    <row r="211" spans="2:12" ht="15" customHeight="1" x14ac:dyDescent="0.2">
      <c r="B211" s="65"/>
      <c r="C211" s="65" t="s">
        <v>26</v>
      </c>
      <c r="D211" s="67">
        <v>9063</v>
      </c>
      <c r="E211" s="67">
        <v>8210</v>
      </c>
      <c r="F211" s="68">
        <v>0.90588105483835379</v>
      </c>
      <c r="G211" s="67">
        <v>6593</v>
      </c>
      <c r="H211" s="68">
        <v>0.72746331236897277</v>
      </c>
      <c r="I211" s="67">
        <v>4</v>
      </c>
      <c r="J211" s="68">
        <v>1.8195602729340409E-2</v>
      </c>
      <c r="K211" s="67">
        <v>1</v>
      </c>
      <c r="L211" s="69">
        <v>4.5489006823351023E-3</v>
      </c>
    </row>
    <row r="212" spans="2:12" ht="15" customHeight="1" x14ac:dyDescent="0.2">
      <c r="B212" s="65"/>
      <c r="C212" s="65" t="s">
        <v>39</v>
      </c>
      <c r="D212" s="67">
        <v>3610</v>
      </c>
      <c r="E212" s="67">
        <v>3157</v>
      </c>
      <c r="F212" s="68">
        <v>0.87451523545706367</v>
      </c>
      <c r="G212" s="67">
        <v>2541</v>
      </c>
      <c r="H212" s="68">
        <v>0.70387811634349029</v>
      </c>
      <c r="I212" s="67">
        <v>0</v>
      </c>
      <c r="J212" s="68">
        <v>0</v>
      </c>
      <c r="K212" s="67">
        <v>0</v>
      </c>
      <c r="L212" s="69">
        <v>0</v>
      </c>
    </row>
    <row r="213" spans="2:12" ht="15" customHeight="1" x14ac:dyDescent="0.2">
      <c r="B213" s="65"/>
      <c r="C213" s="65" t="s">
        <v>28</v>
      </c>
      <c r="D213" s="67">
        <v>7243</v>
      </c>
      <c r="E213" s="67">
        <v>5510</v>
      </c>
      <c r="F213" s="68">
        <v>0.76073450227806161</v>
      </c>
      <c r="G213" s="67">
        <v>4420</v>
      </c>
      <c r="H213" s="68">
        <v>0.61024437387822728</v>
      </c>
      <c r="I213" s="67">
        <v>2</v>
      </c>
      <c r="J213" s="68">
        <v>1.3848817080207734E-2</v>
      </c>
      <c r="K213" s="67">
        <v>0</v>
      </c>
      <c r="L213" s="69">
        <v>0</v>
      </c>
    </row>
    <row r="214" spans="2:12" ht="15" customHeight="1" x14ac:dyDescent="0.2">
      <c r="B214" s="65"/>
      <c r="C214" s="65" t="s">
        <v>55</v>
      </c>
      <c r="D214" s="67">
        <v>5612</v>
      </c>
      <c r="E214" s="67">
        <v>4715</v>
      </c>
      <c r="F214" s="68">
        <v>0.8401639344262295</v>
      </c>
      <c r="G214" s="67">
        <v>3838</v>
      </c>
      <c r="H214" s="68">
        <v>0.68389166072701357</v>
      </c>
      <c r="I214" s="67">
        <v>3</v>
      </c>
      <c r="J214" s="68">
        <v>2.5586353944562899E-2</v>
      </c>
      <c r="K214" s="67">
        <v>0</v>
      </c>
      <c r="L214" s="69">
        <v>0</v>
      </c>
    </row>
    <row r="215" spans="2:12" ht="15" customHeight="1" x14ac:dyDescent="0.2">
      <c r="B215" s="65"/>
      <c r="C215" s="65" t="s">
        <v>24</v>
      </c>
      <c r="D215" s="67">
        <v>8041</v>
      </c>
      <c r="E215" s="67">
        <v>6170</v>
      </c>
      <c r="F215" s="68">
        <v>0.76731749782365377</v>
      </c>
      <c r="G215" s="67">
        <v>5043</v>
      </c>
      <c r="H215" s="68">
        <v>0.62716080089541104</v>
      </c>
      <c r="I215" s="67">
        <v>5</v>
      </c>
      <c r="J215" s="68">
        <v>2.9850746268656716E-2</v>
      </c>
      <c r="K215" s="67">
        <v>0</v>
      </c>
      <c r="L215" s="69">
        <v>0</v>
      </c>
    </row>
    <row r="216" spans="2:12" ht="15" customHeight="1" x14ac:dyDescent="0.2">
      <c r="B216" s="65"/>
      <c r="C216" s="65" t="s">
        <v>36</v>
      </c>
      <c r="D216" s="67">
        <v>1613</v>
      </c>
      <c r="E216" s="67">
        <v>1387</v>
      </c>
      <c r="F216" s="68">
        <v>0.8598884066955983</v>
      </c>
      <c r="G216" s="67">
        <v>1132</v>
      </c>
      <c r="H216" s="68">
        <v>0.70179789212647237</v>
      </c>
      <c r="I216" s="67">
        <v>0</v>
      </c>
      <c r="J216" s="68">
        <v>0</v>
      </c>
      <c r="K216" s="67">
        <v>0</v>
      </c>
      <c r="L216" s="69">
        <v>0</v>
      </c>
    </row>
    <row r="217" spans="2:12" ht="15" customHeight="1" x14ac:dyDescent="0.2">
      <c r="B217" s="65"/>
      <c r="C217" s="65" t="s">
        <v>29</v>
      </c>
      <c r="D217" s="67">
        <v>3267</v>
      </c>
      <c r="E217" s="67">
        <v>2572</v>
      </c>
      <c r="F217" s="68">
        <v>0.78726660544842364</v>
      </c>
      <c r="G217" s="67">
        <v>2141</v>
      </c>
      <c r="H217" s="68">
        <v>0.65534129170492805</v>
      </c>
      <c r="I217" s="67">
        <v>3</v>
      </c>
      <c r="J217" s="68">
        <v>4.3062200956937795E-2</v>
      </c>
      <c r="K217" s="67">
        <v>0</v>
      </c>
      <c r="L217" s="69">
        <v>0</v>
      </c>
    </row>
    <row r="218" spans="2:12" ht="15" customHeight="1" x14ac:dyDescent="0.2">
      <c r="B218" s="65"/>
      <c r="C218" s="65" t="s">
        <v>38</v>
      </c>
      <c r="D218" s="67">
        <v>871</v>
      </c>
      <c r="E218" s="67">
        <v>684</v>
      </c>
      <c r="F218" s="68">
        <v>0.78530424799081511</v>
      </c>
      <c r="G218" s="67">
        <v>574</v>
      </c>
      <c r="H218" s="68">
        <v>0.65901262916188286</v>
      </c>
      <c r="I218" s="67">
        <v>0</v>
      </c>
      <c r="J218" s="68">
        <v>0</v>
      </c>
      <c r="K218" s="67">
        <v>0</v>
      </c>
      <c r="L218" s="69">
        <v>0</v>
      </c>
    </row>
    <row r="219" spans="2:12" ht="15" customHeight="1" x14ac:dyDescent="0.2">
      <c r="B219" s="65"/>
      <c r="C219" s="65" t="s">
        <v>23</v>
      </c>
      <c r="D219" s="67">
        <v>9954</v>
      </c>
      <c r="E219" s="67">
        <v>7062</v>
      </c>
      <c r="F219" s="68">
        <v>0.70946353224834235</v>
      </c>
      <c r="G219" s="67">
        <v>5703</v>
      </c>
      <c r="H219" s="68">
        <v>0.57293550331525012</v>
      </c>
      <c r="I219" s="67">
        <v>4</v>
      </c>
      <c r="J219" s="68">
        <v>2.1670428893905191E-2</v>
      </c>
      <c r="K219" s="67">
        <v>0</v>
      </c>
      <c r="L219" s="69">
        <v>0</v>
      </c>
    </row>
    <row r="220" spans="2:12" ht="15" customHeight="1" x14ac:dyDescent="0.2">
      <c r="B220" s="65"/>
      <c r="C220" s="65" t="s">
        <v>31</v>
      </c>
      <c r="D220" s="67">
        <v>1030</v>
      </c>
      <c r="E220" s="67">
        <v>710</v>
      </c>
      <c r="F220" s="68">
        <v>0.68932038834951459</v>
      </c>
      <c r="G220" s="67">
        <v>607</v>
      </c>
      <c r="H220" s="68">
        <v>0.58932038834951461</v>
      </c>
      <c r="I220" s="67">
        <v>0</v>
      </c>
      <c r="J220" s="68">
        <v>0</v>
      </c>
      <c r="K220" s="67">
        <v>0</v>
      </c>
      <c r="L220" s="69">
        <v>0</v>
      </c>
    </row>
    <row r="221" spans="2:12" ht="15" customHeight="1" x14ac:dyDescent="0.2">
      <c r="B221" s="65"/>
      <c r="C221" s="65" t="s">
        <v>32</v>
      </c>
      <c r="D221" s="67">
        <v>6492</v>
      </c>
      <c r="E221" s="67">
        <v>4778</v>
      </c>
      <c r="F221" s="68">
        <v>0.73598274799753538</v>
      </c>
      <c r="G221" s="67">
        <v>3922</v>
      </c>
      <c r="H221" s="68">
        <v>0.60412815773259398</v>
      </c>
      <c r="I221" s="67">
        <v>4</v>
      </c>
      <c r="J221" s="68">
        <v>3.0322173089071387E-2</v>
      </c>
      <c r="K221" s="67">
        <v>0</v>
      </c>
      <c r="L221" s="69">
        <v>0</v>
      </c>
    </row>
    <row r="222" spans="2:12" ht="15" customHeight="1" x14ac:dyDescent="0.2">
      <c r="B222" s="65" t="s">
        <v>106</v>
      </c>
      <c r="C222" s="65"/>
      <c r="D222" s="67">
        <v>162292</v>
      </c>
      <c r="E222" s="67">
        <v>130154</v>
      </c>
      <c r="F222" s="68">
        <v>0.80197421930840707</v>
      </c>
      <c r="G222" s="67">
        <v>105594</v>
      </c>
      <c r="H222" s="68">
        <v>0.65064205259655439</v>
      </c>
      <c r="I222" s="67">
        <v>106</v>
      </c>
      <c r="J222" s="68">
        <v>2.9581395348837209E-2</v>
      </c>
      <c r="K222" s="67">
        <v>1</v>
      </c>
      <c r="L222" s="69">
        <v>2.7906976744186045E-4</v>
      </c>
    </row>
    <row r="223" spans="2:12" ht="15" customHeight="1" x14ac:dyDescent="0.2">
      <c r="B223" s="65" t="s">
        <v>13</v>
      </c>
      <c r="C223" s="65" t="s">
        <v>30</v>
      </c>
      <c r="D223" s="67">
        <v>689</v>
      </c>
      <c r="E223" s="67">
        <v>516</v>
      </c>
      <c r="F223" s="68">
        <v>0.74891146589259794</v>
      </c>
      <c r="G223" s="67">
        <v>436</v>
      </c>
      <c r="H223" s="68">
        <v>0.63280116110304785</v>
      </c>
      <c r="I223" s="67">
        <v>0</v>
      </c>
      <c r="J223" s="68">
        <v>0</v>
      </c>
      <c r="K223" s="67">
        <v>0</v>
      </c>
      <c r="L223" s="69">
        <v>0</v>
      </c>
    </row>
    <row r="224" spans="2:12" ht="15" customHeight="1" x14ac:dyDescent="0.2">
      <c r="B224" s="65"/>
      <c r="C224" s="65" t="s">
        <v>37</v>
      </c>
      <c r="D224" s="67">
        <v>9523</v>
      </c>
      <c r="E224" s="67">
        <v>8751</v>
      </c>
      <c r="F224" s="68">
        <v>0.91893310931429173</v>
      </c>
      <c r="G224" s="67">
        <v>7141</v>
      </c>
      <c r="H224" s="68">
        <v>0.74986873884280159</v>
      </c>
      <c r="I224" s="67">
        <v>15</v>
      </c>
      <c r="J224" s="68">
        <v>6.2608695652173904E-2</v>
      </c>
      <c r="K224" s="67">
        <v>1</v>
      </c>
      <c r="L224" s="69">
        <v>4.1739130434782605E-3</v>
      </c>
    </row>
    <row r="225" spans="2:12" ht="15" customHeight="1" x14ac:dyDescent="0.2">
      <c r="B225" s="65"/>
      <c r="C225" s="65" t="s">
        <v>8</v>
      </c>
      <c r="D225" s="67">
        <v>12820</v>
      </c>
      <c r="E225" s="67">
        <v>11824</v>
      </c>
      <c r="F225" s="68">
        <v>0.92230889235569424</v>
      </c>
      <c r="G225" s="67">
        <v>9572</v>
      </c>
      <c r="H225" s="68">
        <v>0.74664586583463344</v>
      </c>
      <c r="I225" s="67">
        <v>26</v>
      </c>
      <c r="J225" s="68">
        <v>7.71513353115727E-2</v>
      </c>
      <c r="K225" s="67">
        <v>0</v>
      </c>
      <c r="L225" s="69">
        <v>0</v>
      </c>
    </row>
    <row r="226" spans="2:12" ht="15" customHeight="1" x14ac:dyDescent="0.2">
      <c r="B226" s="65"/>
      <c r="C226" s="65" t="s">
        <v>25</v>
      </c>
      <c r="D226" s="67">
        <v>25301</v>
      </c>
      <c r="E226" s="67">
        <v>25543</v>
      </c>
      <c r="F226" s="68">
        <v>1.0095648393344137</v>
      </c>
      <c r="G226" s="67">
        <v>20707</v>
      </c>
      <c r="H226" s="68">
        <v>0.81842614916406464</v>
      </c>
      <c r="I226" s="67">
        <v>71</v>
      </c>
      <c r="J226" s="68">
        <v>9.5302013422818799E-2</v>
      </c>
      <c r="K226" s="67">
        <v>0</v>
      </c>
      <c r="L226" s="69">
        <v>0</v>
      </c>
    </row>
    <row r="227" spans="2:12" ht="15" customHeight="1" x14ac:dyDescent="0.2">
      <c r="B227" s="65"/>
      <c r="C227" s="65" t="s">
        <v>35</v>
      </c>
      <c r="D227" s="67">
        <v>2415</v>
      </c>
      <c r="E227" s="67">
        <v>2278</v>
      </c>
      <c r="F227" s="68">
        <v>0.94327122153209109</v>
      </c>
      <c r="G227" s="67">
        <v>1860</v>
      </c>
      <c r="H227" s="68">
        <v>0.77018633540372672</v>
      </c>
      <c r="I227" s="67">
        <v>5</v>
      </c>
      <c r="J227" s="68">
        <v>8.0428954423592491E-2</v>
      </c>
      <c r="K227" s="67">
        <v>0</v>
      </c>
      <c r="L227" s="69">
        <v>0</v>
      </c>
    </row>
    <row r="228" spans="2:12" ht="15" customHeight="1" x14ac:dyDescent="0.2">
      <c r="B228" s="65"/>
      <c r="C228" s="65" t="s">
        <v>27</v>
      </c>
      <c r="D228" s="67">
        <v>536</v>
      </c>
      <c r="E228" s="67">
        <v>513</v>
      </c>
      <c r="F228" s="68">
        <v>0.95708955223880599</v>
      </c>
      <c r="G228" s="67">
        <v>432</v>
      </c>
      <c r="H228" s="68">
        <v>0.80597014925373134</v>
      </c>
      <c r="I228" s="67">
        <v>3</v>
      </c>
      <c r="J228" s="68">
        <v>0.18652849740932645</v>
      </c>
      <c r="K228" s="67">
        <v>0</v>
      </c>
      <c r="L228" s="69">
        <v>0</v>
      </c>
    </row>
    <row r="229" spans="2:12" ht="15" customHeight="1" x14ac:dyDescent="0.2">
      <c r="B229" s="65"/>
      <c r="C229" s="65" t="s">
        <v>22</v>
      </c>
      <c r="D229" s="67">
        <v>812</v>
      </c>
      <c r="E229" s="67">
        <v>692</v>
      </c>
      <c r="F229" s="68">
        <v>0.85221674876847286</v>
      </c>
      <c r="G229" s="67">
        <v>570</v>
      </c>
      <c r="H229" s="68">
        <v>0.70197044334975367</v>
      </c>
      <c r="I229" s="67">
        <v>2</v>
      </c>
      <c r="J229" s="68">
        <v>9.8765432098765427E-2</v>
      </c>
      <c r="K229" s="67">
        <v>0</v>
      </c>
      <c r="L229" s="69">
        <v>0</v>
      </c>
    </row>
    <row r="230" spans="2:12" ht="15" customHeight="1" x14ac:dyDescent="0.2">
      <c r="B230" s="65"/>
      <c r="C230" s="65" t="s">
        <v>33</v>
      </c>
      <c r="D230" s="67">
        <v>248</v>
      </c>
      <c r="E230" s="67">
        <v>196</v>
      </c>
      <c r="F230" s="68">
        <v>0.79032258064516125</v>
      </c>
      <c r="G230" s="67">
        <v>155</v>
      </c>
      <c r="H230" s="68">
        <v>0.625</v>
      </c>
      <c r="I230" s="67">
        <v>0</v>
      </c>
      <c r="J230" s="68">
        <v>0</v>
      </c>
      <c r="K230" s="67">
        <v>0</v>
      </c>
      <c r="L230" s="69">
        <v>0</v>
      </c>
    </row>
    <row r="231" spans="2:12" ht="15" customHeight="1" x14ac:dyDescent="0.2">
      <c r="B231" s="65"/>
      <c r="C231" s="65" t="s">
        <v>34</v>
      </c>
      <c r="D231" s="67">
        <v>278</v>
      </c>
      <c r="E231" s="67">
        <v>262</v>
      </c>
      <c r="F231" s="68">
        <v>0.94244604316546765</v>
      </c>
      <c r="G231" s="67">
        <v>215</v>
      </c>
      <c r="H231" s="68">
        <v>0.77338129496402874</v>
      </c>
      <c r="I231" s="67">
        <v>0</v>
      </c>
      <c r="J231" s="68">
        <v>0</v>
      </c>
      <c r="K231" s="67">
        <v>0</v>
      </c>
      <c r="L231" s="69">
        <v>0</v>
      </c>
    </row>
    <row r="232" spans="2:12" ht="15" customHeight="1" x14ac:dyDescent="0.2">
      <c r="B232" s="65"/>
      <c r="C232" s="65" t="s">
        <v>26</v>
      </c>
      <c r="D232" s="67">
        <v>1116</v>
      </c>
      <c r="E232" s="67">
        <v>1055</v>
      </c>
      <c r="F232" s="68">
        <v>0.94534050179211471</v>
      </c>
      <c r="G232" s="67">
        <v>828</v>
      </c>
      <c r="H232" s="68">
        <v>0.74193548387096775</v>
      </c>
      <c r="I232" s="67">
        <v>0</v>
      </c>
      <c r="J232" s="68">
        <v>0</v>
      </c>
      <c r="K232" s="67">
        <v>0</v>
      </c>
      <c r="L232" s="69">
        <v>0</v>
      </c>
    </row>
    <row r="233" spans="2:12" ht="15" customHeight="1" x14ac:dyDescent="0.2">
      <c r="B233" s="65"/>
      <c r="C233" s="65" t="s">
        <v>39</v>
      </c>
      <c r="D233" s="67">
        <v>306</v>
      </c>
      <c r="E233" s="67">
        <v>265</v>
      </c>
      <c r="F233" s="68">
        <v>0.86601307189542487</v>
      </c>
      <c r="G233" s="67">
        <v>192</v>
      </c>
      <c r="H233" s="68">
        <v>0.62745098039215685</v>
      </c>
      <c r="I233" s="67">
        <v>4</v>
      </c>
      <c r="J233" s="68">
        <v>0.63157894736842113</v>
      </c>
      <c r="K233" s="67">
        <v>0</v>
      </c>
      <c r="L233" s="69">
        <v>0</v>
      </c>
    </row>
    <row r="234" spans="2:12" ht="15" customHeight="1" x14ac:dyDescent="0.2">
      <c r="B234" s="65"/>
      <c r="C234" s="65" t="s">
        <v>28</v>
      </c>
      <c r="D234" s="67">
        <v>978</v>
      </c>
      <c r="E234" s="67">
        <v>836</v>
      </c>
      <c r="F234" s="68">
        <v>0.85480572597137017</v>
      </c>
      <c r="G234" s="67">
        <v>688</v>
      </c>
      <c r="H234" s="68">
        <v>0.70347648261758688</v>
      </c>
      <c r="I234" s="67">
        <v>1</v>
      </c>
      <c r="J234" s="68">
        <v>4.4444444444444446E-2</v>
      </c>
      <c r="K234" s="67">
        <v>0</v>
      </c>
      <c r="L234" s="69">
        <v>0</v>
      </c>
    </row>
    <row r="235" spans="2:12" ht="15" customHeight="1" x14ac:dyDescent="0.2">
      <c r="B235" s="65"/>
      <c r="C235" s="65" t="s">
        <v>55</v>
      </c>
      <c r="D235" s="67">
        <v>2563</v>
      </c>
      <c r="E235" s="67">
        <v>2305</v>
      </c>
      <c r="F235" s="68">
        <v>0.89933671478735855</v>
      </c>
      <c r="G235" s="67">
        <v>1868</v>
      </c>
      <c r="H235" s="68">
        <v>0.72883339836129535</v>
      </c>
      <c r="I235" s="67">
        <v>3</v>
      </c>
      <c r="J235" s="68">
        <v>5.4135338345864661E-2</v>
      </c>
      <c r="K235" s="67">
        <v>0</v>
      </c>
      <c r="L235" s="69">
        <v>0</v>
      </c>
    </row>
    <row r="236" spans="2:12" ht="15" customHeight="1" x14ac:dyDescent="0.2">
      <c r="B236" s="65"/>
      <c r="C236" s="65" t="s">
        <v>24</v>
      </c>
      <c r="D236" s="67">
        <v>5009</v>
      </c>
      <c r="E236" s="67">
        <v>4442</v>
      </c>
      <c r="F236" s="68">
        <v>0.8868037532441605</v>
      </c>
      <c r="G236" s="67">
        <v>3413</v>
      </c>
      <c r="H236" s="68">
        <v>0.68137352765022963</v>
      </c>
      <c r="I236" s="67">
        <v>10</v>
      </c>
      <c r="J236" s="68">
        <v>9.6076861489191354E-2</v>
      </c>
      <c r="K236" s="67">
        <v>0</v>
      </c>
      <c r="L236" s="69">
        <v>0</v>
      </c>
    </row>
    <row r="237" spans="2:12" ht="15" customHeight="1" x14ac:dyDescent="0.2">
      <c r="B237" s="65"/>
      <c r="C237" s="65" t="s">
        <v>36</v>
      </c>
      <c r="D237" s="67">
        <v>157</v>
      </c>
      <c r="E237" s="67">
        <v>159</v>
      </c>
      <c r="F237" s="68">
        <v>1.0127388535031847</v>
      </c>
      <c r="G237" s="67">
        <v>139</v>
      </c>
      <c r="H237" s="68">
        <v>0.88535031847133761</v>
      </c>
      <c r="I237" s="67">
        <v>0</v>
      </c>
      <c r="J237" s="68">
        <v>0</v>
      </c>
      <c r="K237" s="67">
        <v>0</v>
      </c>
      <c r="L237" s="69">
        <v>0</v>
      </c>
    </row>
    <row r="238" spans="2:12" ht="15" customHeight="1" x14ac:dyDescent="0.2">
      <c r="B238" s="65"/>
      <c r="C238" s="65" t="s">
        <v>29</v>
      </c>
      <c r="D238" s="67">
        <v>452</v>
      </c>
      <c r="E238" s="67">
        <v>373</v>
      </c>
      <c r="F238" s="68">
        <v>0.8252212389380531</v>
      </c>
      <c r="G238" s="67">
        <v>295</v>
      </c>
      <c r="H238" s="68">
        <v>0.65265486725663713</v>
      </c>
      <c r="I238" s="67">
        <v>1</v>
      </c>
      <c r="J238" s="68">
        <v>9.375E-2</v>
      </c>
      <c r="K238" s="67">
        <v>0</v>
      </c>
      <c r="L238" s="69">
        <v>0</v>
      </c>
    </row>
    <row r="239" spans="2:12" ht="15" customHeight="1" x14ac:dyDescent="0.2">
      <c r="B239" s="65"/>
      <c r="C239" s="65" t="s">
        <v>38</v>
      </c>
      <c r="D239" s="67">
        <v>84</v>
      </c>
      <c r="E239" s="67">
        <v>67</v>
      </c>
      <c r="F239" s="68">
        <v>0.79761904761904767</v>
      </c>
      <c r="G239" s="67">
        <v>54</v>
      </c>
      <c r="H239" s="68">
        <v>0.6428571428571429</v>
      </c>
      <c r="I239" s="67">
        <v>0</v>
      </c>
      <c r="J239" s="68">
        <v>0</v>
      </c>
      <c r="K239" s="67">
        <v>0</v>
      </c>
      <c r="L239" s="69">
        <v>0</v>
      </c>
    </row>
    <row r="240" spans="2:12" ht="15" customHeight="1" x14ac:dyDescent="0.2">
      <c r="B240" s="65"/>
      <c r="C240" s="65" t="s">
        <v>23</v>
      </c>
      <c r="D240" s="67">
        <v>2727</v>
      </c>
      <c r="E240" s="67">
        <v>2465</v>
      </c>
      <c r="F240" s="68">
        <v>0.90392372570590396</v>
      </c>
      <c r="G240" s="67">
        <v>1962</v>
      </c>
      <c r="H240" s="68">
        <v>0.71947194719471952</v>
      </c>
      <c r="I240" s="67">
        <v>9</v>
      </c>
      <c r="J240" s="68">
        <v>0.14210526315789473</v>
      </c>
      <c r="K240" s="67">
        <v>0</v>
      </c>
      <c r="L240" s="69">
        <v>0</v>
      </c>
    </row>
    <row r="241" spans="2:12" ht="15" customHeight="1" x14ac:dyDescent="0.2">
      <c r="B241" s="65"/>
      <c r="C241" s="65" t="s">
        <v>31</v>
      </c>
      <c r="D241" s="67">
        <v>111</v>
      </c>
      <c r="E241" s="67">
        <v>113</v>
      </c>
      <c r="F241" s="68">
        <v>1.0180180180180181</v>
      </c>
      <c r="G241" s="67">
        <v>98</v>
      </c>
      <c r="H241" s="68">
        <v>0.88288288288288286</v>
      </c>
      <c r="I241" s="67">
        <v>1</v>
      </c>
      <c r="J241" s="68">
        <v>0.2608695652173913</v>
      </c>
      <c r="K241" s="67">
        <v>0</v>
      </c>
      <c r="L241" s="69">
        <v>0</v>
      </c>
    </row>
    <row r="242" spans="2:12" ht="15" customHeight="1" x14ac:dyDescent="0.2">
      <c r="B242" s="65"/>
      <c r="C242" s="65" t="s">
        <v>32</v>
      </c>
      <c r="D242" s="67">
        <v>1152</v>
      </c>
      <c r="E242" s="67">
        <v>1123</v>
      </c>
      <c r="F242" s="68">
        <v>0.97482638888888884</v>
      </c>
      <c r="G242" s="67">
        <v>896</v>
      </c>
      <c r="H242" s="68">
        <v>0.77777777777777779</v>
      </c>
      <c r="I242" s="67">
        <v>7</v>
      </c>
      <c r="J242" s="68">
        <v>0.22281167108753314</v>
      </c>
      <c r="K242" s="67">
        <v>0</v>
      </c>
      <c r="L242" s="69">
        <v>0</v>
      </c>
    </row>
    <row r="243" spans="2:12" ht="15" customHeight="1" x14ac:dyDescent="0.2">
      <c r="B243" s="65" t="s">
        <v>64</v>
      </c>
      <c r="C243" s="65"/>
      <c r="D243" s="67">
        <v>67277</v>
      </c>
      <c r="E243" s="67">
        <v>63778</v>
      </c>
      <c r="F243" s="68">
        <v>0.94799114110320015</v>
      </c>
      <c r="G243" s="67">
        <v>51521</v>
      </c>
      <c r="H243" s="68">
        <v>0.76580406379594812</v>
      </c>
      <c r="I243" s="67">
        <v>158</v>
      </c>
      <c r="J243" s="68">
        <v>8.8722508189050073E-2</v>
      </c>
      <c r="K243" s="67">
        <v>1</v>
      </c>
      <c r="L243" s="69">
        <v>5.6153486195601311E-4</v>
      </c>
    </row>
    <row r="244" spans="2:12" ht="15" customHeight="1" x14ac:dyDescent="0.2">
      <c r="B244" s="65" t="s">
        <v>10</v>
      </c>
      <c r="C244" s="65" t="s">
        <v>30</v>
      </c>
      <c r="D244" s="67">
        <v>1739</v>
      </c>
      <c r="E244" s="67">
        <v>1222</v>
      </c>
      <c r="F244" s="68">
        <v>0.70270270270270274</v>
      </c>
      <c r="G244" s="67">
        <v>1034</v>
      </c>
      <c r="H244" s="68">
        <v>0.59459459459459463</v>
      </c>
      <c r="I244" s="67">
        <v>8</v>
      </c>
      <c r="J244" s="68">
        <v>0.22119815668202766</v>
      </c>
      <c r="K244" s="67">
        <v>0</v>
      </c>
      <c r="L244" s="69">
        <v>0</v>
      </c>
    </row>
    <row r="245" spans="2:12" ht="15" customHeight="1" x14ac:dyDescent="0.2">
      <c r="B245" s="65"/>
      <c r="C245" s="65" t="s">
        <v>37</v>
      </c>
      <c r="D245" s="67">
        <v>36942</v>
      </c>
      <c r="E245" s="67">
        <v>28214</v>
      </c>
      <c r="F245" s="68">
        <v>0.76373775106924369</v>
      </c>
      <c r="G245" s="67">
        <v>24218</v>
      </c>
      <c r="H245" s="68">
        <v>0.65556818797033189</v>
      </c>
      <c r="I245" s="67">
        <v>209</v>
      </c>
      <c r="J245" s="68">
        <v>0.24089904908270099</v>
      </c>
      <c r="K245" s="67">
        <v>0</v>
      </c>
      <c r="L245" s="69">
        <v>0</v>
      </c>
    </row>
    <row r="246" spans="2:12" ht="15" customHeight="1" x14ac:dyDescent="0.2">
      <c r="B246" s="65"/>
      <c r="C246" s="65" t="s">
        <v>8</v>
      </c>
      <c r="D246" s="67">
        <v>45878</v>
      </c>
      <c r="E246" s="67">
        <v>32937</v>
      </c>
      <c r="F246" s="68">
        <v>0.71792580321722832</v>
      </c>
      <c r="G246" s="67">
        <v>28254</v>
      </c>
      <c r="H246" s="68">
        <v>0.61585073455686823</v>
      </c>
      <c r="I246" s="67">
        <v>267</v>
      </c>
      <c r="J246" s="68">
        <v>0.26368200148135956</v>
      </c>
      <c r="K246" s="67">
        <v>0</v>
      </c>
      <c r="L246" s="69">
        <v>0</v>
      </c>
    </row>
    <row r="247" spans="2:12" ht="15" customHeight="1" x14ac:dyDescent="0.2">
      <c r="B247" s="65"/>
      <c r="C247" s="65" t="s">
        <v>25</v>
      </c>
      <c r="D247" s="67">
        <v>37876</v>
      </c>
      <c r="E247" s="67">
        <v>28373</v>
      </c>
      <c r="F247" s="68">
        <v>0.74910233393177739</v>
      </c>
      <c r="G247" s="67">
        <v>24752</v>
      </c>
      <c r="H247" s="68">
        <v>0.65350089766606823</v>
      </c>
      <c r="I247" s="67">
        <v>146</v>
      </c>
      <c r="J247" s="68">
        <v>0.16407566960104888</v>
      </c>
      <c r="K247" s="67">
        <v>0</v>
      </c>
      <c r="L247" s="69">
        <v>0</v>
      </c>
    </row>
    <row r="248" spans="2:12" ht="15" customHeight="1" x14ac:dyDescent="0.2">
      <c r="B248" s="65"/>
      <c r="C248" s="65" t="s">
        <v>35</v>
      </c>
      <c r="D248" s="67">
        <v>9481</v>
      </c>
      <c r="E248" s="67">
        <v>6882</v>
      </c>
      <c r="F248" s="68">
        <v>0.72587279822803497</v>
      </c>
      <c r="G248" s="67">
        <v>5998</v>
      </c>
      <c r="H248" s="68">
        <v>0.63263368842949053</v>
      </c>
      <c r="I248" s="67">
        <v>63</v>
      </c>
      <c r="J248" s="68">
        <v>0.29177923581628717</v>
      </c>
      <c r="K248" s="67">
        <v>0</v>
      </c>
      <c r="L248" s="69">
        <v>0</v>
      </c>
    </row>
    <row r="249" spans="2:12" ht="15" customHeight="1" x14ac:dyDescent="0.2">
      <c r="B249" s="65"/>
      <c r="C249" s="65" t="s">
        <v>27</v>
      </c>
      <c r="D249" s="67">
        <v>2007</v>
      </c>
      <c r="E249" s="67">
        <v>1341</v>
      </c>
      <c r="F249" s="68">
        <v>0.66816143497757852</v>
      </c>
      <c r="G249" s="67">
        <v>1174</v>
      </c>
      <c r="H249" s="68">
        <v>0.58495266567015447</v>
      </c>
      <c r="I249" s="67">
        <v>11</v>
      </c>
      <c r="J249" s="68">
        <v>0.25335892514395397</v>
      </c>
      <c r="K249" s="67">
        <v>0</v>
      </c>
      <c r="L249" s="69">
        <v>0</v>
      </c>
    </row>
    <row r="250" spans="2:12" ht="15" customHeight="1" x14ac:dyDescent="0.2">
      <c r="B250" s="65"/>
      <c r="C250" s="65" t="s">
        <v>22</v>
      </c>
      <c r="D250" s="67">
        <v>3878</v>
      </c>
      <c r="E250" s="67">
        <v>2588</v>
      </c>
      <c r="F250" s="68">
        <v>0.66735430634347603</v>
      </c>
      <c r="G250" s="67">
        <v>2242</v>
      </c>
      <c r="H250" s="68">
        <v>0.57813305827746264</v>
      </c>
      <c r="I250" s="67">
        <v>17</v>
      </c>
      <c r="J250" s="68">
        <v>0.20461384152457374</v>
      </c>
      <c r="K250" s="67">
        <v>0</v>
      </c>
      <c r="L250" s="69">
        <v>0</v>
      </c>
    </row>
    <row r="251" spans="2:12" ht="15" customHeight="1" x14ac:dyDescent="0.2">
      <c r="B251" s="65"/>
      <c r="C251" s="65" t="s">
        <v>33</v>
      </c>
      <c r="D251" s="67">
        <v>349</v>
      </c>
      <c r="E251" s="67">
        <v>249</v>
      </c>
      <c r="F251" s="68">
        <v>0.71346704871060174</v>
      </c>
      <c r="G251" s="67">
        <v>219</v>
      </c>
      <c r="H251" s="68">
        <v>0.6275071633237822</v>
      </c>
      <c r="I251" s="67">
        <v>4</v>
      </c>
      <c r="J251" s="68">
        <v>0.43243243243243246</v>
      </c>
      <c r="K251" s="67">
        <v>0</v>
      </c>
      <c r="L251" s="69">
        <v>0</v>
      </c>
    </row>
    <row r="252" spans="2:12" ht="15" customHeight="1" x14ac:dyDescent="0.2">
      <c r="B252" s="65"/>
      <c r="C252" s="65" t="s">
        <v>34</v>
      </c>
      <c r="D252" s="67">
        <v>1499</v>
      </c>
      <c r="E252" s="67">
        <v>1030</v>
      </c>
      <c r="F252" s="68">
        <v>0.68712474983322214</v>
      </c>
      <c r="G252" s="67">
        <v>912</v>
      </c>
      <c r="H252" s="68">
        <v>0.60840560373582386</v>
      </c>
      <c r="I252" s="67">
        <v>13</v>
      </c>
      <c r="J252" s="68">
        <v>0.37956204379562042</v>
      </c>
      <c r="K252" s="67">
        <v>0</v>
      </c>
      <c r="L252" s="69">
        <v>0</v>
      </c>
    </row>
    <row r="253" spans="2:12" ht="15" customHeight="1" x14ac:dyDescent="0.2">
      <c r="B253" s="65"/>
      <c r="C253" s="65" t="s">
        <v>26</v>
      </c>
      <c r="D253" s="67">
        <v>1961</v>
      </c>
      <c r="E253" s="67">
        <v>1426</v>
      </c>
      <c r="F253" s="68">
        <v>0.72718001019887812</v>
      </c>
      <c r="G253" s="67">
        <v>1241</v>
      </c>
      <c r="H253" s="68">
        <v>0.63284038755736871</v>
      </c>
      <c r="I253" s="67">
        <v>9</v>
      </c>
      <c r="J253" s="68">
        <v>0.20493358633776093</v>
      </c>
      <c r="K253" s="67">
        <v>0</v>
      </c>
      <c r="L253" s="69">
        <v>0</v>
      </c>
    </row>
    <row r="254" spans="2:12" ht="15" customHeight="1" x14ac:dyDescent="0.2">
      <c r="B254" s="65"/>
      <c r="C254" s="65" t="s">
        <v>39</v>
      </c>
      <c r="D254" s="67">
        <v>529</v>
      </c>
      <c r="E254" s="67">
        <v>430</v>
      </c>
      <c r="F254" s="68">
        <v>0.81285444234404536</v>
      </c>
      <c r="G254" s="67">
        <v>374</v>
      </c>
      <c r="H254" s="68">
        <v>0.70699432892249525</v>
      </c>
      <c r="I254" s="67">
        <v>10</v>
      </c>
      <c r="J254" s="68">
        <v>0.76433121019108274</v>
      </c>
      <c r="K254" s="67">
        <v>0</v>
      </c>
      <c r="L254" s="69">
        <v>0</v>
      </c>
    </row>
    <row r="255" spans="2:12" ht="15" customHeight="1" x14ac:dyDescent="0.2">
      <c r="B255" s="65"/>
      <c r="C255" s="65" t="s">
        <v>28</v>
      </c>
      <c r="D255" s="67">
        <v>3371</v>
      </c>
      <c r="E255" s="67">
        <v>2339</v>
      </c>
      <c r="F255" s="68">
        <v>0.69385938890536936</v>
      </c>
      <c r="G255" s="67">
        <v>2060</v>
      </c>
      <c r="H255" s="68">
        <v>0.61109463067339065</v>
      </c>
      <c r="I255" s="67">
        <v>15</v>
      </c>
      <c r="J255" s="68">
        <v>0.21251475796930344</v>
      </c>
      <c r="K255" s="67">
        <v>0</v>
      </c>
      <c r="L255" s="69">
        <v>0</v>
      </c>
    </row>
    <row r="256" spans="2:12" ht="15" customHeight="1" x14ac:dyDescent="0.2">
      <c r="B256" s="65"/>
      <c r="C256" s="65" t="s">
        <v>55</v>
      </c>
      <c r="D256" s="67">
        <v>4737</v>
      </c>
      <c r="E256" s="67">
        <v>3925</v>
      </c>
      <c r="F256" s="68">
        <v>0.82858349166138912</v>
      </c>
      <c r="G256" s="67">
        <v>3443</v>
      </c>
      <c r="H256" s="68">
        <v>0.72683132784462745</v>
      </c>
      <c r="I256" s="67">
        <v>23</v>
      </c>
      <c r="J256" s="68">
        <v>0.21165644171779141</v>
      </c>
      <c r="K256" s="67">
        <v>0</v>
      </c>
      <c r="L256" s="69">
        <v>0</v>
      </c>
    </row>
    <row r="257" spans="2:12" ht="15" customHeight="1" x14ac:dyDescent="0.2">
      <c r="B257" s="65"/>
      <c r="C257" s="65" t="s">
        <v>24</v>
      </c>
      <c r="D257" s="67">
        <v>12230</v>
      </c>
      <c r="E257" s="67">
        <v>9129</v>
      </c>
      <c r="F257" s="68">
        <v>0.74644317252657399</v>
      </c>
      <c r="G257" s="67">
        <v>7790</v>
      </c>
      <c r="H257" s="68">
        <v>0.63695829926410463</v>
      </c>
      <c r="I257" s="67">
        <v>51</v>
      </c>
      <c r="J257" s="68">
        <v>0.18813403012603752</v>
      </c>
      <c r="K257" s="67">
        <v>0</v>
      </c>
      <c r="L257" s="69">
        <v>0</v>
      </c>
    </row>
    <row r="258" spans="2:12" ht="15" customHeight="1" x14ac:dyDescent="0.2">
      <c r="B258" s="65"/>
      <c r="C258" s="65" t="s">
        <v>36</v>
      </c>
      <c r="D258" s="67">
        <v>344</v>
      </c>
      <c r="E258" s="67">
        <v>242</v>
      </c>
      <c r="F258" s="68">
        <v>0.70348837209302328</v>
      </c>
      <c r="G258" s="67">
        <v>212</v>
      </c>
      <c r="H258" s="68">
        <v>0.61627906976744184</v>
      </c>
      <c r="I258" s="67">
        <v>3</v>
      </c>
      <c r="J258" s="68">
        <v>0.39560439560439564</v>
      </c>
      <c r="K258" s="67">
        <v>0</v>
      </c>
      <c r="L258" s="69">
        <v>0</v>
      </c>
    </row>
    <row r="259" spans="2:12" ht="15" customHeight="1" x14ac:dyDescent="0.2">
      <c r="B259" s="65"/>
      <c r="C259" s="65" t="s">
        <v>29</v>
      </c>
      <c r="D259" s="67">
        <v>1818</v>
      </c>
      <c r="E259" s="67">
        <v>1262</v>
      </c>
      <c r="F259" s="68">
        <v>0.69416941694169421</v>
      </c>
      <c r="G259" s="67">
        <v>1140</v>
      </c>
      <c r="H259" s="68">
        <v>0.6270627062706271</v>
      </c>
      <c r="I259" s="67">
        <v>11</v>
      </c>
      <c r="J259" s="68">
        <v>0.27049180327868855</v>
      </c>
      <c r="K259" s="67">
        <v>0</v>
      </c>
      <c r="L259" s="69">
        <v>0</v>
      </c>
    </row>
    <row r="260" spans="2:12" ht="15" customHeight="1" x14ac:dyDescent="0.2">
      <c r="B260" s="65"/>
      <c r="C260" s="65" t="s">
        <v>38</v>
      </c>
      <c r="D260" s="67">
        <v>366</v>
      </c>
      <c r="E260" s="67">
        <v>208</v>
      </c>
      <c r="F260" s="68">
        <v>0.56830601092896171</v>
      </c>
      <c r="G260" s="67">
        <v>189</v>
      </c>
      <c r="H260" s="68">
        <v>0.51639344262295084</v>
      </c>
      <c r="I260" s="67">
        <v>7</v>
      </c>
      <c r="J260" s="68">
        <v>0.89361702127659581</v>
      </c>
      <c r="K260" s="67">
        <v>0</v>
      </c>
      <c r="L260" s="69">
        <v>0</v>
      </c>
    </row>
    <row r="261" spans="2:12" ht="15" customHeight="1" x14ac:dyDescent="0.2">
      <c r="B261" s="65"/>
      <c r="C261" s="65" t="s">
        <v>23</v>
      </c>
      <c r="D261" s="67">
        <v>14012</v>
      </c>
      <c r="E261" s="67">
        <v>9402</v>
      </c>
      <c r="F261" s="68">
        <v>0.67099628889523266</v>
      </c>
      <c r="G261" s="67">
        <v>8048</v>
      </c>
      <c r="H261" s="68">
        <v>0.57436483014558948</v>
      </c>
      <c r="I261" s="67">
        <v>94</v>
      </c>
      <c r="J261" s="68">
        <v>0.31837425910245554</v>
      </c>
      <c r="K261" s="67">
        <v>0</v>
      </c>
      <c r="L261" s="69">
        <v>0</v>
      </c>
    </row>
    <row r="262" spans="2:12" ht="15" customHeight="1" x14ac:dyDescent="0.2">
      <c r="B262" s="65"/>
      <c r="C262" s="65" t="s">
        <v>31</v>
      </c>
      <c r="D262" s="67">
        <v>606</v>
      </c>
      <c r="E262" s="67">
        <v>369</v>
      </c>
      <c r="F262" s="68">
        <v>0.6089108910891089</v>
      </c>
      <c r="G262" s="67">
        <v>335</v>
      </c>
      <c r="H262" s="68">
        <v>0.55280528052805278</v>
      </c>
      <c r="I262" s="67">
        <v>4</v>
      </c>
      <c r="J262" s="68">
        <v>0.32432432432432429</v>
      </c>
      <c r="K262" s="67">
        <v>0</v>
      </c>
      <c r="L262" s="69">
        <v>0</v>
      </c>
    </row>
    <row r="263" spans="2:12" ht="15" customHeight="1" x14ac:dyDescent="0.2">
      <c r="B263" s="65"/>
      <c r="C263" s="65" t="s">
        <v>32</v>
      </c>
      <c r="D263" s="67">
        <v>4759</v>
      </c>
      <c r="E263" s="67">
        <v>3266</v>
      </c>
      <c r="F263" s="68">
        <v>0.68627862996427824</v>
      </c>
      <c r="G263" s="67">
        <v>2818</v>
      </c>
      <c r="H263" s="68">
        <v>0.59214120613574284</v>
      </c>
      <c r="I263" s="67">
        <v>34</v>
      </c>
      <c r="J263" s="68">
        <v>0.33333333333333331</v>
      </c>
      <c r="K263" s="67">
        <v>0</v>
      </c>
      <c r="L263" s="69">
        <v>0</v>
      </c>
    </row>
    <row r="264" spans="2:12" ht="15" customHeight="1" x14ac:dyDescent="0.2">
      <c r="B264" s="65" t="s">
        <v>65</v>
      </c>
      <c r="C264" s="65"/>
      <c r="D264" s="67">
        <v>184382</v>
      </c>
      <c r="E264" s="67">
        <v>134834</v>
      </c>
      <c r="F264" s="68">
        <v>0.73127528717553769</v>
      </c>
      <c r="G264" s="67">
        <v>116453</v>
      </c>
      <c r="H264" s="68">
        <v>0.63158551268562002</v>
      </c>
      <c r="I264" s="67">
        <v>999</v>
      </c>
      <c r="J264" s="68">
        <v>0.23985114343450514</v>
      </c>
      <c r="K264" s="67">
        <v>0</v>
      </c>
      <c r="L264" s="69">
        <v>0</v>
      </c>
    </row>
    <row r="265" spans="2:12" ht="15" customHeight="1" x14ac:dyDescent="0.2">
      <c r="B265" s="65" t="s">
        <v>12</v>
      </c>
      <c r="C265" s="65" t="s">
        <v>30</v>
      </c>
      <c r="D265" s="67">
        <v>26585</v>
      </c>
      <c r="E265" s="67">
        <v>24971</v>
      </c>
      <c r="F265" s="68">
        <v>0.9392890727854053</v>
      </c>
      <c r="G265" s="67">
        <v>21026</v>
      </c>
      <c r="H265" s="68">
        <v>0.79089712243746468</v>
      </c>
      <c r="I265" s="67">
        <v>38</v>
      </c>
      <c r="J265" s="68">
        <v>5.5312954876273655E-2</v>
      </c>
      <c r="K265" s="67">
        <v>0</v>
      </c>
      <c r="L265" s="69">
        <v>0</v>
      </c>
    </row>
    <row r="266" spans="2:12" ht="15" customHeight="1" x14ac:dyDescent="0.2">
      <c r="B266" s="65"/>
      <c r="C266" s="65" t="s">
        <v>37</v>
      </c>
      <c r="D266" s="67">
        <v>97516</v>
      </c>
      <c r="E266" s="67">
        <v>93095</v>
      </c>
      <c r="F266" s="68">
        <v>0.95466385003486609</v>
      </c>
      <c r="G266" s="67">
        <v>79389</v>
      </c>
      <c r="H266" s="68">
        <v>0.81411255588826448</v>
      </c>
      <c r="I266" s="67">
        <v>110</v>
      </c>
      <c r="J266" s="68">
        <v>3.9714775701778136E-2</v>
      </c>
      <c r="K266" s="67">
        <v>1</v>
      </c>
      <c r="L266" s="69">
        <v>3.6104341547071037E-4</v>
      </c>
    </row>
    <row r="267" spans="2:12" ht="15" customHeight="1" x14ac:dyDescent="0.2">
      <c r="B267" s="65"/>
      <c r="C267" s="65" t="s">
        <v>8</v>
      </c>
      <c r="D267" s="67">
        <v>71821</v>
      </c>
      <c r="E267" s="67">
        <v>69160</v>
      </c>
      <c r="F267" s="68">
        <v>0.96294955514403868</v>
      </c>
      <c r="G267" s="67">
        <v>59252</v>
      </c>
      <c r="H267" s="68">
        <v>0.82499547486111302</v>
      </c>
      <c r="I267" s="67">
        <v>151</v>
      </c>
      <c r="J267" s="68">
        <v>7.065153819160136E-2</v>
      </c>
      <c r="K267" s="67">
        <v>1</v>
      </c>
      <c r="L267" s="69">
        <v>4.6789098140133351E-4</v>
      </c>
    </row>
    <row r="268" spans="2:12" ht="15" customHeight="1" x14ac:dyDescent="0.2">
      <c r="B268" s="65"/>
      <c r="C268" s="65" t="s">
        <v>25</v>
      </c>
      <c r="D268" s="67">
        <v>53856</v>
      </c>
      <c r="E268" s="67">
        <v>50324</v>
      </c>
      <c r="F268" s="68">
        <v>0.93441770647653</v>
      </c>
      <c r="G268" s="67">
        <v>42992</v>
      </c>
      <c r="H268" s="68">
        <v>0.79827688651218065</v>
      </c>
      <c r="I268" s="67">
        <v>80</v>
      </c>
      <c r="J268" s="68">
        <v>5.4011477438955777E-2</v>
      </c>
      <c r="K268" s="67">
        <v>0</v>
      </c>
      <c r="L268" s="69">
        <v>0</v>
      </c>
    </row>
    <row r="269" spans="2:12" ht="15" customHeight="1" x14ac:dyDescent="0.2">
      <c r="B269" s="65"/>
      <c r="C269" s="65" t="s">
        <v>35</v>
      </c>
      <c r="D269" s="67">
        <v>67151</v>
      </c>
      <c r="E269" s="67">
        <v>63137</v>
      </c>
      <c r="F269" s="68">
        <v>0.94022427067355663</v>
      </c>
      <c r="G269" s="67">
        <v>54298</v>
      </c>
      <c r="H269" s="68">
        <v>0.80859555330523747</v>
      </c>
      <c r="I269" s="67">
        <v>90</v>
      </c>
      <c r="J269" s="68">
        <v>5.0305091061530582E-2</v>
      </c>
      <c r="K269" s="67">
        <v>1</v>
      </c>
      <c r="L269" s="69">
        <v>5.5894545623922872E-4</v>
      </c>
    </row>
    <row r="270" spans="2:12" ht="15" customHeight="1" x14ac:dyDescent="0.2">
      <c r="B270" s="65"/>
      <c r="C270" s="65" t="s">
        <v>27</v>
      </c>
      <c r="D270" s="67">
        <v>15635</v>
      </c>
      <c r="E270" s="67">
        <v>15042</v>
      </c>
      <c r="F270" s="68">
        <v>0.96207227374480331</v>
      </c>
      <c r="G270" s="67">
        <v>12885</v>
      </c>
      <c r="H270" s="68">
        <v>0.82411256795650778</v>
      </c>
      <c r="I270" s="67">
        <v>16</v>
      </c>
      <c r="J270" s="68">
        <v>3.5800857728883084E-2</v>
      </c>
      <c r="K270" s="67">
        <v>0</v>
      </c>
      <c r="L270" s="69">
        <v>0</v>
      </c>
    </row>
    <row r="271" spans="2:12" ht="15" customHeight="1" x14ac:dyDescent="0.2">
      <c r="B271" s="65"/>
      <c r="C271" s="65" t="s">
        <v>22</v>
      </c>
      <c r="D271" s="67">
        <v>39424</v>
      </c>
      <c r="E271" s="67">
        <v>38711</v>
      </c>
      <c r="F271" s="68">
        <v>0.98191456980519476</v>
      </c>
      <c r="G271" s="67">
        <v>33627</v>
      </c>
      <c r="H271" s="68">
        <v>0.8529575892857143</v>
      </c>
      <c r="I271" s="67">
        <v>42</v>
      </c>
      <c r="J271" s="68">
        <v>3.581834979745576E-2</v>
      </c>
      <c r="K271" s="67">
        <v>0</v>
      </c>
      <c r="L271" s="69">
        <v>0</v>
      </c>
    </row>
    <row r="272" spans="2:12" ht="15" customHeight="1" x14ac:dyDescent="0.2">
      <c r="B272" s="65"/>
      <c r="C272" s="65" t="s">
        <v>33</v>
      </c>
      <c r="D272" s="67">
        <v>5664</v>
      </c>
      <c r="E272" s="67">
        <v>5396</v>
      </c>
      <c r="F272" s="68">
        <v>0.95268361581920902</v>
      </c>
      <c r="G272" s="67">
        <v>4625</v>
      </c>
      <c r="H272" s="68">
        <v>0.81656073446327682</v>
      </c>
      <c r="I272" s="67">
        <v>9</v>
      </c>
      <c r="J272" s="68">
        <v>5.9701492537313432E-2</v>
      </c>
      <c r="K272" s="67">
        <v>0</v>
      </c>
      <c r="L272" s="69">
        <v>0</v>
      </c>
    </row>
    <row r="273" spans="2:12" ht="15" customHeight="1" x14ac:dyDescent="0.2">
      <c r="B273" s="65"/>
      <c r="C273" s="65" t="s">
        <v>34</v>
      </c>
      <c r="D273" s="67">
        <v>23384</v>
      </c>
      <c r="E273" s="67">
        <v>22673</v>
      </c>
      <c r="F273" s="68">
        <v>0.96959459459459463</v>
      </c>
      <c r="G273" s="67">
        <v>19706</v>
      </c>
      <c r="H273" s="68">
        <v>0.84271296613068769</v>
      </c>
      <c r="I273" s="67">
        <v>14</v>
      </c>
      <c r="J273" s="68">
        <v>2.2254603258709763E-2</v>
      </c>
      <c r="K273" s="67">
        <v>0</v>
      </c>
      <c r="L273" s="69">
        <v>0</v>
      </c>
    </row>
    <row r="274" spans="2:12" ht="15" customHeight="1" x14ac:dyDescent="0.2">
      <c r="B274" s="65"/>
      <c r="C274" s="65" t="s">
        <v>26</v>
      </c>
      <c r="D274" s="67">
        <v>28223</v>
      </c>
      <c r="E274" s="67">
        <v>26222</v>
      </c>
      <c r="F274" s="68">
        <v>0.92910037912341004</v>
      </c>
      <c r="G274" s="67">
        <v>22369</v>
      </c>
      <c r="H274" s="68">
        <v>0.79258051943450381</v>
      </c>
      <c r="I274" s="67">
        <v>14</v>
      </c>
      <c r="J274" s="68">
        <v>1.9550797160479458E-2</v>
      </c>
      <c r="K274" s="67">
        <v>0</v>
      </c>
      <c r="L274" s="69">
        <v>0</v>
      </c>
    </row>
    <row r="275" spans="2:12" ht="15" customHeight="1" x14ac:dyDescent="0.2">
      <c r="B275" s="65"/>
      <c r="C275" s="65" t="s">
        <v>39</v>
      </c>
      <c r="D275" s="67">
        <v>10763</v>
      </c>
      <c r="E275" s="67">
        <v>10272</v>
      </c>
      <c r="F275" s="68">
        <v>0.95438074886184154</v>
      </c>
      <c r="G275" s="67">
        <v>8787</v>
      </c>
      <c r="H275" s="68">
        <v>0.81640806466598537</v>
      </c>
      <c r="I275" s="67">
        <v>6</v>
      </c>
      <c r="J275" s="68">
        <v>2.0489470688673878E-2</v>
      </c>
      <c r="K275" s="67">
        <v>0</v>
      </c>
      <c r="L275" s="69">
        <v>0</v>
      </c>
    </row>
    <row r="276" spans="2:12" ht="15" customHeight="1" x14ac:dyDescent="0.2">
      <c r="B276" s="65"/>
      <c r="C276" s="65" t="s">
        <v>28</v>
      </c>
      <c r="D276" s="67">
        <v>31172</v>
      </c>
      <c r="E276" s="67">
        <v>29581</v>
      </c>
      <c r="F276" s="68">
        <v>0.94896060567175666</v>
      </c>
      <c r="G276" s="67">
        <v>24985</v>
      </c>
      <c r="H276" s="68">
        <v>0.80152059540613374</v>
      </c>
      <c r="I276" s="67">
        <v>21</v>
      </c>
      <c r="J276" s="68">
        <v>2.6054590570719603E-2</v>
      </c>
      <c r="K276" s="67">
        <v>0</v>
      </c>
      <c r="L276" s="69">
        <v>0</v>
      </c>
    </row>
    <row r="277" spans="2:12" ht="15" customHeight="1" x14ac:dyDescent="0.2">
      <c r="B277" s="65"/>
      <c r="C277" s="65" t="s">
        <v>55</v>
      </c>
      <c r="D277" s="67">
        <v>25218</v>
      </c>
      <c r="E277" s="67">
        <v>23599</v>
      </c>
      <c r="F277" s="68">
        <v>0.93579982552145291</v>
      </c>
      <c r="G277" s="67">
        <v>20168</v>
      </c>
      <c r="H277" s="68">
        <v>0.79974621302244431</v>
      </c>
      <c r="I277" s="67">
        <v>15</v>
      </c>
      <c r="J277" s="68">
        <v>2.354480052321779E-2</v>
      </c>
      <c r="K277" s="67">
        <v>1</v>
      </c>
      <c r="L277" s="69">
        <v>1.5696533682145193E-3</v>
      </c>
    </row>
    <row r="278" spans="2:12" ht="15" customHeight="1" x14ac:dyDescent="0.2">
      <c r="B278" s="65"/>
      <c r="C278" s="65" t="s">
        <v>24</v>
      </c>
      <c r="D278" s="67">
        <v>56126</v>
      </c>
      <c r="E278" s="67">
        <v>56517</v>
      </c>
      <c r="F278" s="68">
        <v>1.00696646830346</v>
      </c>
      <c r="G278" s="67">
        <v>47912</v>
      </c>
      <c r="H278" s="68">
        <v>0.85365071446388485</v>
      </c>
      <c r="I278" s="67">
        <v>83</v>
      </c>
      <c r="J278" s="68">
        <v>5.2573238321456849E-2</v>
      </c>
      <c r="K278" s="67">
        <v>0</v>
      </c>
      <c r="L278" s="69">
        <v>0</v>
      </c>
    </row>
    <row r="279" spans="2:12" ht="15" customHeight="1" x14ac:dyDescent="0.2">
      <c r="B279" s="65"/>
      <c r="C279" s="65" t="s">
        <v>36</v>
      </c>
      <c r="D279" s="67">
        <v>8875</v>
      </c>
      <c r="E279" s="67">
        <v>8068</v>
      </c>
      <c r="F279" s="68">
        <v>0.90907042253521131</v>
      </c>
      <c r="G279" s="67">
        <v>6814</v>
      </c>
      <c r="H279" s="68">
        <v>0.76777464788732397</v>
      </c>
      <c r="I279" s="67">
        <v>5</v>
      </c>
      <c r="J279" s="68">
        <v>2.1613832853025934E-2</v>
      </c>
      <c r="K279" s="67">
        <v>0</v>
      </c>
      <c r="L279" s="69">
        <v>0</v>
      </c>
    </row>
    <row r="280" spans="2:12" ht="15" customHeight="1" x14ac:dyDescent="0.2">
      <c r="B280" s="65"/>
      <c r="C280" s="65" t="s">
        <v>29</v>
      </c>
      <c r="D280" s="67">
        <v>32637</v>
      </c>
      <c r="E280" s="67">
        <v>31240</v>
      </c>
      <c r="F280" s="68">
        <v>0.95719582069430398</v>
      </c>
      <c r="G280" s="67">
        <v>27174</v>
      </c>
      <c r="H280" s="68">
        <v>0.83261329166283671</v>
      </c>
      <c r="I280" s="67">
        <v>27</v>
      </c>
      <c r="J280" s="68">
        <v>3.0667297681022245E-2</v>
      </c>
      <c r="K280" s="67">
        <v>1</v>
      </c>
      <c r="L280" s="69">
        <v>1.1358258400378609E-3</v>
      </c>
    </row>
    <row r="281" spans="2:12" ht="15" customHeight="1" x14ac:dyDescent="0.2">
      <c r="B281" s="65"/>
      <c r="C281" s="65" t="s">
        <v>38</v>
      </c>
      <c r="D281" s="67">
        <v>7209</v>
      </c>
      <c r="E281" s="67">
        <v>6719</v>
      </c>
      <c r="F281" s="68">
        <v>0.93202940768483844</v>
      </c>
      <c r="G281" s="67">
        <v>5773</v>
      </c>
      <c r="H281" s="68">
        <v>0.80080454986822025</v>
      </c>
      <c r="I281" s="67">
        <v>4</v>
      </c>
      <c r="J281" s="68">
        <v>2.1286031042128603E-2</v>
      </c>
      <c r="K281" s="67">
        <v>0</v>
      </c>
      <c r="L281" s="69">
        <v>0</v>
      </c>
    </row>
    <row r="282" spans="2:12" ht="15" customHeight="1" x14ac:dyDescent="0.2">
      <c r="B282" s="65"/>
      <c r="C282" s="65" t="s">
        <v>23</v>
      </c>
      <c r="D282" s="67">
        <v>110360</v>
      </c>
      <c r="E282" s="67">
        <v>101229</v>
      </c>
      <c r="F282" s="68">
        <v>0.91726168901776006</v>
      </c>
      <c r="G282" s="67">
        <v>85826</v>
      </c>
      <c r="H282" s="68">
        <v>0.77769119246103657</v>
      </c>
      <c r="I282" s="67">
        <v>126</v>
      </c>
      <c r="J282" s="68">
        <v>4.4242867593269938E-2</v>
      </c>
      <c r="K282" s="67">
        <v>0</v>
      </c>
      <c r="L282" s="69">
        <v>0</v>
      </c>
    </row>
    <row r="283" spans="2:12" ht="15" customHeight="1" x14ac:dyDescent="0.2">
      <c r="B283" s="65"/>
      <c r="C283" s="65" t="s">
        <v>31</v>
      </c>
      <c r="D283" s="67">
        <v>13080</v>
      </c>
      <c r="E283" s="67">
        <v>11863</v>
      </c>
      <c r="F283" s="68">
        <v>0.90695718654434254</v>
      </c>
      <c r="G283" s="67">
        <v>10378</v>
      </c>
      <c r="H283" s="68">
        <v>0.79342507645259941</v>
      </c>
      <c r="I283" s="67">
        <v>11</v>
      </c>
      <c r="J283" s="68">
        <v>3.2496307237813882E-2</v>
      </c>
      <c r="K283" s="67">
        <v>0</v>
      </c>
      <c r="L283" s="69">
        <v>0</v>
      </c>
    </row>
    <row r="284" spans="2:12" ht="15" customHeight="1" x14ac:dyDescent="0.2">
      <c r="B284" s="65"/>
      <c r="C284" s="65" t="s">
        <v>32</v>
      </c>
      <c r="D284" s="67">
        <v>66596</v>
      </c>
      <c r="E284" s="67">
        <v>64426</v>
      </c>
      <c r="F284" s="68">
        <v>0.96741546038801129</v>
      </c>
      <c r="G284" s="67">
        <v>54754</v>
      </c>
      <c r="H284" s="68">
        <v>0.8221815124031473</v>
      </c>
      <c r="I284" s="67">
        <v>89</v>
      </c>
      <c r="J284" s="68">
        <v>4.9284725426857412E-2</v>
      </c>
      <c r="K284" s="67">
        <v>0</v>
      </c>
      <c r="L284" s="69">
        <v>0</v>
      </c>
    </row>
    <row r="285" spans="2:12" ht="15" customHeight="1" x14ac:dyDescent="0.2">
      <c r="B285" s="65" t="s">
        <v>66</v>
      </c>
      <c r="C285" s="65"/>
      <c r="D285" s="67">
        <v>791295</v>
      </c>
      <c r="E285" s="67">
        <v>752245</v>
      </c>
      <c r="F285" s="68">
        <v>0.95065051592642436</v>
      </c>
      <c r="G285" s="67">
        <v>642740</v>
      </c>
      <c r="H285" s="68">
        <v>0.81226344157362296</v>
      </c>
      <c r="I285" s="67">
        <v>951</v>
      </c>
      <c r="J285" s="68">
        <v>4.4055822572239271E-2</v>
      </c>
      <c r="K285" s="67">
        <v>5</v>
      </c>
      <c r="L285" s="69">
        <v>2.3162893045341364E-4</v>
      </c>
    </row>
    <row r="286" spans="2:12" ht="15" customHeight="1" x14ac:dyDescent="0.2">
      <c r="B286" s="65" t="s">
        <v>46</v>
      </c>
      <c r="C286" s="65"/>
      <c r="D286" s="67">
        <v>1205246</v>
      </c>
      <c r="E286" s="67">
        <v>1081011</v>
      </c>
      <c r="F286" s="68">
        <v>0.89692145835787884</v>
      </c>
      <c r="G286" s="67">
        <v>916308</v>
      </c>
      <c r="H286" s="68">
        <v>0.760266368857478</v>
      </c>
      <c r="I286" s="67">
        <v>2214</v>
      </c>
      <c r="J286" s="68">
        <v>7.1154247882887947E-2</v>
      </c>
      <c r="K286" s="67">
        <v>7</v>
      </c>
      <c r="L286" s="69">
        <v>2.2496826340569814E-4</v>
      </c>
    </row>
    <row r="287" spans="2:12" ht="15" customHeight="1" x14ac:dyDescent="0.25">
      <c r="B287"/>
      <c r="C287"/>
      <c r="D287"/>
      <c r="E287"/>
      <c r="F287"/>
      <c r="G287"/>
      <c r="H287"/>
      <c r="I287"/>
    </row>
    <row r="288" spans="2:12" ht="15" customHeight="1" x14ac:dyDescent="0.25">
      <c r="B288"/>
      <c r="C288"/>
      <c r="D288"/>
      <c r="E288"/>
      <c r="F288"/>
      <c r="G288"/>
      <c r="H288"/>
      <c r="I288"/>
    </row>
    <row r="289" spans="2:9" ht="15" customHeight="1" x14ac:dyDescent="0.25">
      <c r="B289"/>
      <c r="C289"/>
      <c r="D289"/>
      <c r="E289"/>
      <c r="F289"/>
      <c r="G289"/>
      <c r="H289"/>
      <c r="I289"/>
    </row>
    <row r="290" spans="2:9" ht="15" customHeight="1" x14ac:dyDescent="0.25">
      <c r="B290"/>
      <c r="C290"/>
      <c r="D290"/>
      <c r="E290"/>
      <c r="F290"/>
      <c r="G290"/>
      <c r="H290"/>
      <c r="I290"/>
    </row>
  </sheetData>
  <mergeCells count="1">
    <mergeCell ref="B3:K3"/>
  </mergeCells>
  <hyperlinks>
    <hyperlink ref="L2" location="Cover!A1" display="Return to Index"/>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90"/>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2" ht="25.5" customHeight="1" x14ac:dyDescent="0.25">
      <c r="B2" s="49" t="str">
        <f>"National Cervical Screening Programme (NCSP) " &amp; TEXT(data!B4,"mmmm yyyy") &amp; " Monthy Report"</f>
        <v>National Cervical Screening Programme (NCSP) August 2016 Monthy Report</v>
      </c>
      <c r="C2" s="52"/>
      <c r="D2" s="52"/>
      <c r="E2" s="52"/>
      <c r="F2" s="52"/>
      <c r="H2" s="48"/>
      <c r="I2" s="48"/>
      <c r="L2" s="53" t="s">
        <v>95</v>
      </c>
    </row>
    <row r="3" spans="2:12" ht="25.5" customHeight="1" x14ac:dyDescent="0.25">
      <c r="B3" s="71" t="str">
        <f>"Table 5: National Cervical Screening Programme 3-year and 5-year coverage rates, screening volumes, withdrawn, and first screening events for women aged 25-69 years by Ethnicity and Age Group, " &amp; TEXT(data!B4,"mmmm yyyy")</f>
        <v>Table 5: National Cervical Screening Programme 3-year and 5-year coverage rates, screening volumes, withdrawn, and first screening events for women aged 25-69 years by Ethnicity and Age Group, August 2016</v>
      </c>
      <c r="C3" s="71"/>
      <c r="D3" s="71"/>
      <c r="E3" s="71"/>
      <c r="F3" s="71"/>
      <c r="G3" s="71"/>
      <c r="H3" s="71"/>
      <c r="I3" s="71"/>
      <c r="J3" s="71"/>
      <c r="K3" s="71"/>
    </row>
    <row r="6" spans="2:12" s="29" customFormat="1" ht="41.25" customHeight="1" x14ac:dyDescent="0.25">
      <c r="B6" s="6" t="s">
        <v>40</v>
      </c>
      <c r="C6" s="6" t="s">
        <v>62</v>
      </c>
      <c r="D6" s="7" t="s">
        <v>60</v>
      </c>
      <c r="E6" s="7" t="s">
        <v>41</v>
      </c>
      <c r="F6" s="7" t="s">
        <v>42</v>
      </c>
      <c r="G6" s="7" t="s">
        <v>43</v>
      </c>
      <c r="H6" s="7" t="s">
        <v>44</v>
      </c>
      <c r="I6" s="7" t="s">
        <v>61</v>
      </c>
      <c r="J6" s="7" t="s">
        <v>45</v>
      </c>
      <c r="K6" s="62" t="s">
        <v>87</v>
      </c>
      <c r="L6" s="62" t="s">
        <v>88</v>
      </c>
    </row>
    <row r="7" spans="2:12" s="29" customFormat="1" ht="15" customHeight="1" x14ac:dyDescent="0.25">
      <c r="B7" s="30" t="str">
        <f t="shared" ref="B7:B27" si="0">IF(B102 &lt;&gt; "", B102, "")</f>
        <v>Māori</v>
      </c>
      <c r="C7" s="30" t="str">
        <f t="shared" ref="C7:L7" si="1">IF(C102 &lt;&gt; "", C102, "")</f>
        <v>25 to 29</v>
      </c>
      <c r="D7" s="8">
        <f t="shared" si="1"/>
        <v>27800</v>
      </c>
      <c r="E7" s="8">
        <f t="shared" si="1"/>
        <v>21805</v>
      </c>
      <c r="F7" s="9">
        <f t="shared" si="1"/>
        <v>0.78435251798561156</v>
      </c>
      <c r="G7" s="8">
        <f t="shared" si="1"/>
        <v>17211</v>
      </c>
      <c r="H7" s="9">
        <f t="shared" si="1"/>
        <v>0.61910071942446043</v>
      </c>
      <c r="I7" s="8">
        <f t="shared" si="1"/>
        <v>51</v>
      </c>
      <c r="J7" s="9">
        <f t="shared" si="1"/>
        <v>8.3446959367330251E-2</v>
      </c>
      <c r="K7" s="13">
        <f t="shared" si="1"/>
        <v>0</v>
      </c>
      <c r="L7" s="59">
        <f t="shared" si="1"/>
        <v>0</v>
      </c>
    </row>
    <row r="8" spans="2:12" s="29" customFormat="1" ht="15" customHeight="1" x14ac:dyDescent="0.25">
      <c r="B8" s="31" t="str">
        <f t="shared" si="0"/>
        <v/>
      </c>
      <c r="C8" s="31" t="str">
        <f t="shared" ref="C8:L17" si="2">IF(C103 &lt;&gt; "", C103, "")</f>
        <v>30 to 34</v>
      </c>
      <c r="D8" s="11">
        <f t="shared" si="2"/>
        <v>22384</v>
      </c>
      <c r="E8" s="11">
        <f t="shared" si="2"/>
        <v>16823</v>
      </c>
      <c r="F8" s="12">
        <f t="shared" si="2"/>
        <v>0.75156361686919226</v>
      </c>
      <c r="G8" s="11">
        <f t="shared" si="2"/>
        <v>13339</v>
      </c>
      <c r="H8" s="12">
        <f t="shared" si="2"/>
        <v>0.59591672623302361</v>
      </c>
      <c r="I8" s="11">
        <f t="shared" si="2"/>
        <v>21</v>
      </c>
      <c r="J8" s="12">
        <f t="shared" si="2"/>
        <v>4.4342776702445894E-2</v>
      </c>
      <c r="K8" s="13">
        <f t="shared" si="2"/>
        <v>0</v>
      </c>
      <c r="L8" s="59">
        <f t="shared" si="2"/>
        <v>0</v>
      </c>
    </row>
    <row r="9" spans="2:12" s="29" customFormat="1" ht="15" customHeight="1" x14ac:dyDescent="0.25">
      <c r="B9" s="31" t="str">
        <f t="shared" si="0"/>
        <v/>
      </c>
      <c r="C9" s="31" t="str">
        <f t="shared" si="2"/>
        <v>35 to 39</v>
      </c>
      <c r="D9" s="11">
        <f t="shared" si="2"/>
        <v>20963</v>
      </c>
      <c r="E9" s="11">
        <f t="shared" si="2"/>
        <v>15812</v>
      </c>
      <c r="F9" s="12">
        <f t="shared" si="2"/>
        <v>0.75428135285980058</v>
      </c>
      <c r="G9" s="11">
        <f t="shared" si="2"/>
        <v>12744</v>
      </c>
      <c r="H9" s="12">
        <f t="shared" si="2"/>
        <v>0.6079282545437199</v>
      </c>
      <c r="I9" s="11">
        <f t="shared" si="2"/>
        <v>10</v>
      </c>
      <c r="J9" s="12">
        <f t="shared" si="2"/>
        <v>2.2654332641117613E-2</v>
      </c>
      <c r="K9" s="13">
        <f t="shared" si="2"/>
        <v>0</v>
      </c>
      <c r="L9" s="59">
        <f t="shared" si="2"/>
        <v>0</v>
      </c>
    </row>
    <row r="10" spans="2:12" s="29" customFormat="1" ht="15" customHeight="1" x14ac:dyDescent="0.25">
      <c r="B10" s="31" t="str">
        <f t="shared" si="0"/>
        <v/>
      </c>
      <c r="C10" s="31" t="str">
        <f t="shared" si="2"/>
        <v>40 to 44</v>
      </c>
      <c r="D10" s="11">
        <f t="shared" si="2"/>
        <v>21367</v>
      </c>
      <c r="E10" s="11">
        <f t="shared" si="2"/>
        <v>16025</v>
      </c>
      <c r="F10" s="12">
        <f t="shared" si="2"/>
        <v>0.74998829971451308</v>
      </c>
      <c r="G10" s="11">
        <f t="shared" si="2"/>
        <v>12943</v>
      </c>
      <c r="H10" s="12">
        <f t="shared" si="2"/>
        <v>0.60574718023119767</v>
      </c>
      <c r="I10" s="11">
        <f t="shared" si="2"/>
        <v>6</v>
      </c>
      <c r="J10" s="12">
        <f t="shared" si="2"/>
        <v>1.3793103448275862E-2</v>
      </c>
      <c r="K10" s="13">
        <f t="shared" si="2"/>
        <v>0</v>
      </c>
      <c r="L10" s="59">
        <f t="shared" si="2"/>
        <v>0</v>
      </c>
    </row>
    <row r="11" spans="2:12" s="29" customFormat="1" ht="15" customHeight="1" x14ac:dyDescent="0.25">
      <c r="B11" s="31" t="str">
        <f t="shared" si="0"/>
        <v/>
      </c>
      <c r="C11" s="31" t="str">
        <f t="shared" si="2"/>
        <v>45 to 49</v>
      </c>
      <c r="D11" s="11">
        <f t="shared" si="2"/>
        <v>20059</v>
      </c>
      <c r="E11" s="11">
        <f t="shared" si="2"/>
        <v>16991</v>
      </c>
      <c r="F11" s="12">
        <f t="shared" si="2"/>
        <v>0.84705119896305903</v>
      </c>
      <c r="G11" s="11">
        <f t="shared" si="2"/>
        <v>13955</v>
      </c>
      <c r="H11" s="12">
        <f t="shared" si="2"/>
        <v>0.69569769180916297</v>
      </c>
      <c r="I11" s="11">
        <f t="shared" si="2"/>
        <v>9</v>
      </c>
      <c r="J11" s="12">
        <f t="shared" si="2"/>
        <v>1.9067796610169493E-2</v>
      </c>
      <c r="K11" s="13">
        <f t="shared" si="2"/>
        <v>0</v>
      </c>
      <c r="L11" s="59">
        <f t="shared" si="2"/>
        <v>0</v>
      </c>
    </row>
    <row r="12" spans="2:12" s="29" customFormat="1" ht="15" customHeight="1" x14ac:dyDescent="0.25">
      <c r="B12" s="31" t="str">
        <f t="shared" si="0"/>
        <v/>
      </c>
      <c r="C12" s="31" t="str">
        <f t="shared" si="2"/>
        <v>50 to 54</v>
      </c>
      <c r="D12" s="11">
        <f t="shared" si="2"/>
        <v>17865</v>
      </c>
      <c r="E12" s="11">
        <f t="shared" si="2"/>
        <v>15617</v>
      </c>
      <c r="F12" s="12">
        <f t="shared" si="2"/>
        <v>0.8741673663588021</v>
      </c>
      <c r="G12" s="11">
        <f t="shared" si="2"/>
        <v>12882</v>
      </c>
      <c r="H12" s="12">
        <f t="shared" si="2"/>
        <v>0.72107472712006715</v>
      </c>
      <c r="I12" s="11">
        <f t="shared" si="2"/>
        <v>3</v>
      </c>
      <c r="J12" s="12">
        <f t="shared" si="2"/>
        <v>7.0436313832909405E-3</v>
      </c>
      <c r="K12" s="13">
        <f t="shared" si="2"/>
        <v>0</v>
      </c>
      <c r="L12" s="59">
        <f t="shared" si="2"/>
        <v>0</v>
      </c>
    </row>
    <row r="13" spans="2:12" s="29" customFormat="1" ht="15" customHeight="1" x14ac:dyDescent="0.25">
      <c r="B13" s="31" t="str">
        <f t="shared" si="0"/>
        <v/>
      </c>
      <c r="C13" s="31" t="str">
        <f t="shared" si="2"/>
        <v>55 to 59</v>
      </c>
      <c r="D13" s="11">
        <f t="shared" si="2"/>
        <v>14682</v>
      </c>
      <c r="E13" s="11">
        <f t="shared" si="2"/>
        <v>12662</v>
      </c>
      <c r="F13" s="12">
        <f t="shared" si="2"/>
        <v>0.86241656450074922</v>
      </c>
      <c r="G13" s="11">
        <f t="shared" si="2"/>
        <v>10574</v>
      </c>
      <c r="H13" s="12">
        <f t="shared" si="2"/>
        <v>0.7202016074104346</v>
      </c>
      <c r="I13" s="11">
        <f t="shared" si="2"/>
        <v>5</v>
      </c>
      <c r="J13" s="12">
        <f t="shared" si="2"/>
        <v>1.4433485686793359E-2</v>
      </c>
      <c r="K13" s="13">
        <f t="shared" si="2"/>
        <v>0</v>
      </c>
      <c r="L13" s="59">
        <f t="shared" si="2"/>
        <v>0</v>
      </c>
    </row>
    <row r="14" spans="2:12" s="29" customFormat="1" ht="15" customHeight="1" x14ac:dyDescent="0.25">
      <c r="B14" s="31" t="str">
        <f t="shared" si="0"/>
        <v/>
      </c>
      <c r="C14" s="31" t="str">
        <f t="shared" si="2"/>
        <v>60 to 64</v>
      </c>
      <c r="D14" s="11">
        <f t="shared" si="2"/>
        <v>10226</v>
      </c>
      <c r="E14" s="11">
        <f t="shared" si="2"/>
        <v>8682</v>
      </c>
      <c r="F14" s="12">
        <f t="shared" si="2"/>
        <v>0.84901232153334638</v>
      </c>
      <c r="G14" s="11">
        <f t="shared" si="2"/>
        <v>7219</v>
      </c>
      <c r="H14" s="12">
        <f t="shared" si="2"/>
        <v>0.7059456287893604</v>
      </c>
      <c r="I14" s="11">
        <f t="shared" si="2"/>
        <v>0</v>
      </c>
      <c r="J14" s="12">
        <f t="shared" si="2"/>
        <v>0</v>
      </c>
      <c r="K14" s="13">
        <f t="shared" si="2"/>
        <v>0</v>
      </c>
      <c r="L14" s="59">
        <f t="shared" si="2"/>
        <v>0</v>
      </c>
    </row>
    <row r="15" spans="2:12" s="29" customFormat="1" ht="15" customHeight="1" x14ac:dyDescent="0.25">
      <c r="B15" s="31" t="str">
        <f t="shared" si="0"/>
        <v/>
      </c>
      <c r="C15" s="31" t="str">
        <f t="shared" si="2"/>
        <v>65 to 69</v>
      </c>
      <c r="D15" s="11">
        <f t="shared" si="2"/>
        <v>6946</v>
      </c>
      <c r="E15" s="11">
        <f t="shared" si="2"/>
        <v>5737</v>
      </c>
      <c r="F15" s="12">
        <f t="shared" si="2"/>
        <v>0.82594298877051542</v>
      </c>
      <c r="G15" s="11">
        <f t="shared" si="2"/>
        <v>4727</v>
      </c>
      <c r="H15" s="12">
        <f t="shared" si="2"/>
        <v>0.68053556003455229</v>
      </c>
      <c r="I15" s="11">
        <f t="shared" si="2"/>
        <v>1</v>
      </c>
      <c r="J15" s="12">
        <f t="shared" si="2"/>
        <v>6.8065796937039139E-3</v>
      </c>
      <c r="K15" s="13">
        <f t="shared" si="2"/>
        <v>1</v>
      </c>
      <c r="L15" s="59">
        <f t="shared" si="2"/>
        <v>6.8065796937039139E-3</v>
      </c>
    </row>
    <row r="16" spans="2:12" s="29" customFormat="1" ht="15" customHeight="1" x14ac:dyDescent="0.25">
      <c r="B16" s="31" t="str">
        <f t="shared" si="0"/>
        <v>Māori Total</v>
      </c>
      <c r="C16" s="31" t="str">
        <f t="shared" si="2"/>
        <v/>
      </c>
      <c r="D16" s="11">
        <f t="shared" si="2"/>
        <v>162292</v>
      </c>
      <c r="E16" s="11">
        <f t="shared" si="2"/>
        <v>130154</v>
      </c>
      <c r="F16" s="12">
        <f t="shared" si="2"/>
        <v>0.80197421930840707</v>
      </c>
      <c r="G16" s="11">
        <f t="shared" si="2"/>
        <v>105594</v>
      </c>
      <c r="H16" s="12">
        <f t="shared" si="2"/>
        <v>0.65064205259655439</v>
      </c>
      <c r="I16" s="11">
        <f t="shared" si="2"/>
        <v>106</v>
      </c>
      <c r="J16" s="12">
        <f t="shared" si="2"/>
        <v>2.9581395348837209E-2</v>
      </c>
      <c r="K16" s="13">
        <f t="shared" si="2"/>
        <v>1</v>
      </c>
      <c r="L16" s="59">
        <f t="shared" si="2"/>
        <v>2.7906976744186045E-4</v>
      </c>
    </row>
    <row r="17" spans="2:12" s="29" customFormat="1" ht="15" customHeight="1" x14ac:dyDescent="0.25">
      <c r="B17" s="31" t="str">
        <f t="shared" si="0"/>
        <v>Pacific</v>
      </c>
      <c r="C17" s="31" t="str">
        <f t="shared" si="2"/>
        <v>25 to 29</v>
      </c>
      <c r="D17" s="11">
        <f t="shared" si="2"/>
        <v>12113</v>
      </c>
      <c r="E17" s="11">
        <f t="shared" si="2"/>
        <v>9402</v>
      </c>
      <c r="F17" s="12">
        <f t="shared" si="2"/>
        <v>0.7761908693139602</v>
      </c>
      <c r="G17" s="11">
        <f t="shared" si="2"/>
        <v>7294</v>
      </c>
      <c r="H17" s="12">
        <f t="shared" si="2"/>
        <v>0.60216296540906467</v>
      </c>
      <c r="I17" s="11">
        <f t="shared" si="2"/>
        <v>50</v>
      </c>
      <c r="J17" s="12">
        <f t="shared" si="2"/>
        <v>0.18779342723004694</v>
      </c>
      <c r="K17" s="13">
        <f t="shared" si="2"/>
        <v>1</v>
      </c>
      <c r="L17" s="59">
        <f t="shared" si="2"/>
        <v>3.7558685446009389E-3</v>
      </c>
    </row>
    <row r="18" spans="2:12" s="29" customFormat="1" ht="15" customHeight="1" x14ac:dyDescent="0.25">
      <c r="B18" s="31" t="str">
        <f t="shared" si="0"/>
        <v/>
      </c>
      <c r="C18" s="31" t="str">
        <f t="shared" ref="C18:H18" si="3">IF(C113 &lt;&gt; "", C113, "")</f>
        <v>30 to 34</v>
      </c>
      <c r="D18" s="11">
        <f t="shared" si="3"/>
        <v>9841</v>
      </c>
      <c r="E18" s="11">
        <f t="shared" si="3"/>
        <v>8643</v>
      </c>
      <c r="F18" s="12">
        <f t="shared" si="3"/>
        <v>0.87826440402398132</v>
      </c>
      <c r="G18" s="11">
        <f t="shared" si="3"/>
        <v>6867</v>
      </c>
      <c r="H18" s="12">
        <f t="shared" si="3"/>
        <v>0.69779493953866478</v>
      </c>
      <c r="I18" s="11">
        <f t="shared" ref="I18:L18" si="4">IF(I113 &lt;&gt; "", I113, "")</f>
        <v>31</v>
      </c>
      <c r="J18" s="12">
        <f t="shared" si="4"/>
        <v>0.12470667113643982</v>
      </c>
      <c r="K18" s="13">
        <f t="shared" si="4"/>
        <v>0</v>
      </c>
      <c r="L18" s="59">
        <f t="shared" si="4"/>
        <v>0</v>
      </c>
    </row>
    <row r="19" spans="2:12" s="29" customFormat="1" ht="15" customHeight="1" x14ac:dyDescent="0.25">
      <c r="B19" s="31" t="str">
        <f t="shared" si="0"/>
        <v/>
      </c>
      <c r="C19" s="31" t="str">
        <f t="shared" ref="C19:C27" si="5">IF(C114 &lt;&gt; "", C114, "")</f>
        <v>35 to 39</v>
      </c>
      <c r="D19" s="11">
        <f t="shared" ref="D19:L27" si="6">IF(D114 &lt;&gt; "", D114, "")</f>
        <v>9183</v>
      </c>
      <c r="E19" s="11">
        <f t="shared" si="6"/>
        <v>8612</v>
      </c>
      <c r="F19" s="12">
        <f t="shared" si="6"/>
        <v>0.93781988456931287</v>
      </c>
      <c r="G19" s="11">
        <f t="shared" si="6"/>
        <v>6782</v>
      </c>
      <c r="H19" s="12">
        <f t="shared" si="6"/>
        <v>0.73853860394206683</v>
      </c>
      <c r="I19" s="11">
        <f t="shared" si="6"/>
        <v>25</v>
      </c>
      <c r="J19" s="12">
        <f t="shared" si="6"/>
        <v>0.10409437890353922</v>
      </c>
      <c r="K19" s="13">
        <f t="shared" si="6"/>
        <v>0</v>
      </c>
      <c r="L19" s="59">
        <f t="shared" si="6"/>
        <v>0</v>
      </c>
    </row>
    <row r="20" spans="2:12" s="29" customFormat="1" ht="15" customHeight="1" x14ac:dyDescent="0.25">
      <c r="B20" s="31" t="str">
        <f t="shared" si="0"/>
        <v/>
      </c>
      <c r="C20" s="31" t="str">
        <f t="shared" si="5"/>
        <v>40 to 44</v>
      </c>
      <c r="D20" s="11">
        <f t="shared" si="6"/>
        <v>8734</v>
      </c>
      <c r="E20" s="11">
        <f t="shared" si="6"/>
        <v>8161</v>
      </c>
      <c r="F20" s="12">
        <f t="shared" si="6"/>
        <v>0.93439432104419506</v>
      </c>
      <c r="G20" s="11">
        <f t="shared" si="6"/>
        <v>6585</v>
      </c>
      <c r="H20" s="12">
        <f t="shared" si="6"/>
        <v>0.75395008014655374</v>
      </c>
      <c r="I20" s="11">
        <f t="shared" si="6"/>
        <v>13</v>
      </c>
      <c r="J20" s="12">
        <f t="shared" si="6"/>
        <v>5.7522123893805309E-2</v>
      </c>
      <c r="K20" s="13">
        <f t="shared" si="6"/>
        <v>0</v>
      </c>
      <c r="L20" s="59">
        <f t="shared" si="6"/>
        <v>0</v>
      </c>
    </row>
    <row r="21" spans="2:12" s="29" customFormat="1" ht="15" customHeight="1" x14ac:dyDescent="0.25">
      <c r="B21" s="31" t="str">
        <f t="shared" si="0"/>
        <v/>
      </c>
      <c r="C21" s="31" t="str">
        <f t="shared" si="5"/>
        <v>45 to 49</v>
      </c>
      <c r="D21" s="11">
        <f t="shared" si="6"/>
        <v>8375</v>
      </c>
      <c r="E21" s="11">
        <f t="shared" si="6"/>
        <v>8254</v>
      </c>
      <c r="F21" s="12">
        <f t="shared" si="6"/>
        <v>0.9855522388059702</v>
      </c>
      <c r="G21" s="11">
        <f t="shared" si="6"/>
        <v>6789</v>
      </c>
      <c r="H21" s="12">
        <f t="shared" si="6"/>
        <v>0.81062686567164177</v>
      </c>
      <c r="I21" s="11">
        <f t="shared" si="6"/>
        <v>10</v>
      </c>
      <c r="J21" s="12">
        <f t="shared" si="6"/>
        <v>4.3368268883267072E-2</v>
      </c>
      <c r="K21" s="13">
        <f t="shared" si="6"/>
        <v>0</v>
      </c>
      <c r="L21" s="59">
        <f t="shared" si="6"/>
        <v>0</v>
      </c>
    </row>
    <row r="22" spans="2:12" s="29" customFormat="1" ht="15" customHeight="1" x14ac:dyDescent="0.25">
      <c r="B22" s="31" t="str">
        <f t="shared" si="0"/>
        <v/>
      </c>
      <c r="C22" s="31" t="str">
        <f t="shared" si="5"/>
        <v>50 to 54</v>
      </c>
      <c r="D22" s="11">
        <f t="shared" si="6"/>
        <v>7137</v>
      </c>
      <c r="E22" s="11">
        <f t="shared" si="6"/>
        <v>7430</v>
      </c>
      <c r="F22" s="12">
        <f t="shared" si="6"/>
        <v>1.0410536640044836</v>
      </c>
      <c r="G22" s="11">
        <f t="shared" si="6"/>
        <v>6129</v>
      </c>
      <c r="H22" s="12">
        <f t="shared" si="6"/>
        <v>0.85876418663303911</v>
      </c>
      <c r="I22" s="11">
        <f t="shared" si="6"/>
        <v>10</v>
      </c>
      <c r="J22" s="12">
        <f t="shared" si="6"/>
        <v>4.9648324369052546E-2</v>
      </c>
      <c r="K22" s="13">
        <f t="shared" si="6"/>
        <v>0</v>
      </c>
      <c r="L22" s="59">
        <f t="shared" si="6"/>
        <v>0</v>
      </c>
    </row>
    <row r="23" spans="2:12" s="29" customFormat="1" ht="15" customHeight="1" x14ac:dyDescent="0.25">
      <c r="B23" s="31" t="str">
        <f t="shared" si="0"/>
        <v/>
      </c>
      <c r="C23" s="31" t="str">
        <f t="shared" si="5"/>
        <v>55 to 59</v>
      </c>
      <c r="D23" s="11">
        <f t="shared" si="6"/>
        <v>5341</v>
      </c>
      <c r="E23" s="11">
        <f t="shared" si="6"/>
        <v>5843</v>
      </c>
      <c r="F23" s="12">
        <f t="shared" si="6"/>
        <v>1.0939898895337952</v>
      </c>
      <c r="G23" s="11">
        <f t="shared" si="6"/>
        <v>4876</v>
      </c>
      <c r="H23" s="12">
        <f t="shared" si="6"/>
        <v>0.91293765212507016</v>
      </c>
      <c r="I23" s="11">
        <f t="shared" si="6"/>
        <v>9</v>
      </c>
      <c r="J23" s="12">
        <f t="shared" si="6"/>
        <v>5.5186509964230961E-2</v>
      </c>
      <c r="K23" s="13">
        <f t="shared" si="6"/>
        <v>0</v>
      </c>
      <c r="L23" s="59">
        <f t="shared" si="6"/>
        <v>0</v>
      </c>
    </row>
    <row r="24" spans="2:12" s="29" customFormat="1" ht="15" customHeight="1" x14ac:dyDescent="0.25">
      <c r="B24" s="31" t="str">
        <f t="shared" si="0"/>
        <v/>
      </c>
      <c r="C24" s="31" t="str">
        <f t="shared" si="5"/>
        <v>60 to 64</v>
      </c>
      <c r="D24" s="11">
        <f t="shared" si="6"/>
        <v>3793</v>
      </c>
      <c r="E24" s="11">
        <f t="shared" si="6"/>
        <v>4324</v>
      </c>
      <c r="F24" s="12">
        <f t="shared" si="6"/>
        <v>1.1399947271289217</v>
      </c>
      <c r="G24" s="11">
        <f t="shared" si="6"/>
        <v>3646</v>
      </c>
      <c r="H24" s="12">
        <f t="shared" si="6"/>
        <v>0.96124439757447933</v>
      </c>
      <c r="I24" s="11">
        <f t="shared" si="6"/>
        <v>7</v>
      </c>
      <c r="J24" s="12">
        <f t="shared" si="6"/>
        <v>5.6833558863328817E-2</v>
      </c>
      <c r="K24" s="13">
        <f t="shared" si="6"/>
        <v>0</v>
      </c>
      <c r="L24" s="59">
        <f t="shared" si="6"/>
        <v>0</v>
      </c>
    </row>
    <row r="25" spans="2:12" s="29" customFormat="1" ht="15" customHeight="1" x14ac:dyDescent="0.25">
      <c r="B25" s="31" t="str">
        <f t="shared" si="0"/>
        <v/>
      </c>
      <c r="C25" s="31" t="str">
        <f t="shared" si="5"/>
        <v>65 to 69</v>
      </c>
      <c r="D25" s="11">
        <f t="shared" si="6"/>
        <v>2760</v>
      </c>
      <c r="E25" s="11">
        <f t="shared" si="6"/>
        <v>3109</v>
      </c>
      <c r="F25" s="12">
        <f t="shared" si="6"/>
        <v>1.1264492753623188</v>
      </c>
      <c r="G25" s="11">
        <f t="shared" si="6"/>
        <v>2553</v>
      </c>
      <c r="H25" s="12">
        <f t="shared" si="6"/>
        <v>0.92500000000000004</v>
      </c>
      <c r="I25" s="11">
        <f t="shared" si="6"/>
        <v>3</v>
      </c>
      <c r="J25" s="12">
        <f t="shared" si="6"/>
        <v>3.6772216547497447E-2</v>
      </c>
      <c r="K25" s="13">
        <f t="shared" si="6"/>
        <v>0</v>
      </c>
      <c r="L25" s="59">
        <f t="shared" si="6"/>
        <v>0</v>
      </c>
    </row>
    <row r="26" spans="2:12" s="29" customFormat="1" ht="15" customHeight="1" x14ac:dyDescent="0.25">
      <c r="B26" s="31" t="str">
        <f t="shared" si="0"/>
        <v>Pacific Total</v>
      </c>
      <c r="C26" s="31" t="str">
        <f t="shared" si="5"/>
        <v/>
      </c>
      <c r="D26" s="11">
        <f t="shared" si="6"/>
        <v>67277</v>
      </c>
      <c r="E26" s="11">
        <f t="shared" si="6"/>
        <v>63778</v>
      </c>
      <c r="F26" s="12">
        <f t="shared" si="6"/>
        <v>0.94799114110320015</v>
      </c>
      <c r="G26" s="11">
        <f t="shared" si="6"/>
        <v>51521</v>
      </c>
      <c r="H26" s="12">
        <f t="shared" si="6"/>
        <v>0.76580406379594812</v>
      </c>
      <c r="I26" s="11">
        <f t="shared" si="6"/>
        <v>158</v>
      </c>
      <c r="J26" s="12">
        <f t="shared" si="6"/>
        <v>8.8722508189050073E-2</v>
      </c>
      <c r="K26" s="13">
        <f t="shared" si="6"/>
        <v>1</v>
      </c>
      <c r="L26" s="59">
        <f t="shared" si="6"/>
        <v>5.6153486195601311E-4</v>
      </c>
    </row>
    <row r="27" spans="2:12" s="29" customFormat="1" ht="15" customHeight="1" x14ac:dyDescent="0.25">
      <c r="B27" s="31" t="str">
        <f t="shared" si="0"/>
        <v>Asian</v>
      </c>
      <c r="C27" s="31" t="str">
        <f t="shared" si="5"/>
        <v>25 to 29</v>
      </c>
      <c r="D27" s="11">
        <f t="shared" si="6"/>
        <v>34366</v>
      </c>
      <c r="E27" s="11">
        <f t="shared" si="6"/>
        <v>15424</v>
      </c>
      <c r="F27" s="12">
        <f t="shared" si="6"/>
        <v>0.44881568992608972</v>
      </c>
      <c r="G27" s="11">
        <f t="shared" si="6"/>
        <v>13524</v>
      </c>
      <c r="H27" s="12">
        <f t="shared" si="6"/>
        <v>0.39352848745853458</v>
      </c>
      <c r="I27" s="11">
        <f t="shared" si="6"/>
        <v>294</v>
      </c>
      <c r="J27" s="12">
        <f t="shared" si="6"/>
        <v>0.50213492741246801</v>
      </c>
      <c r="K27" s="13">
        <f t="shared" si="6"/>
        <v>0</v>
      </c>
      <c r="L27" s="59">
        <f t="shared" si="6"/>
        <v>0</v>
      </c>
    </row>
    <row r="28" spans="2:12" s="29" customFormat="1" ht="15" customHeight="1" x14ac:dyDescent="0.25">
      <c r="B28" s="31" t="str">
        <f t="shared" ref="B28:L43" si="7">IF(B123 &lt;&gt; "", B123, "")</f>
        <v/>
      </c>
      <c r="C28" s="31" t="str">
        <f t="shared" si="7"/>
        <v>30 to 34</v>
      </c>
      <c r="D28" s="11">
        <f t="shared" si="7"/>
        <v>34402</v>
      </c>
      <c r="E28" s="11">
        <f t="shared" si="7"/>
        <v>24605</v>
      </c>
      <c r="F28" s="12">
        <f t="shared" si="7"/>
        <v>0.71522004534620076</v>
      </c>
      <c r="G28" s="11">
        <f t="shared" si="7"/>
        <v>21182</v>
      </c>
      <c r="H28" s="12">
        <f t="shared" si="7"/>
        <v>0.61572001627812334</v>
      </c>
      <c r="I28" s="11">
        <f t="shared" si="7"/>
        <v>270</v>
      </c>
      <c r="J28" s="12">
        <f t="shared" si="7"/>
        <v>0.33788716237355304</v>
      </c>
      <c r="K28" s="13">
        <f t="shared" si="7"/>
        <v>0</v>
      </c>
      <c r="L28" s="59">
        <f t="shared" si="7"/>
        <v>0</v>
      </c>
    </row>
    <row r="29" spans="2:12" ht="15" customHeight="1" x14ac:dyDescent="0.25">
      <c r="B29" s="31" t="str">
        <f t="shared" si="7"/>
        <v/>
      </c>
      <c r="C29" s="31" t="str">
        <f t="shared" si="7"/>
        <v>35 to 39</v>
      </c>
      <c r="D29" s="11">
        <f t="shared" si="7"/>
        <v>26140</v>
      </c>
      <c r="E29" s="11">
        <f t="shared" si="7"/>
        <v>20655</v>
      </c>
      <c r="F29" s="12">
        <f t="shared" si="7"/>
        <v>0.79016832440703899</v>
      </c>
      <c r="G29" s="11">
        <f t="shared" si="7"/>
        <v>17738</v>
      </c>
      <c r="H29" s="12">
        <f t="shared" si="7"/>
        <v>0.67857689364957918</v>
      </c>
      <c r="I29" s="11">
        <f t="shared" si="7"/>
        <v>137</v>
      </c>
      <c r="J29" s="12">
        <f t="shared" si="7"/>
        <v>0.21694378463974665</v>
      </c>
      <c r="K29" s="13">
        <f t="shared" si="7"/>
        <v>0</v>
      </c>
      <c r="L29" s="59">
        <f t="shared" si="7"/>
        <v>0</v>
      </c>
    </row>
    <row r="30" spans="2:12" ht="15" customHeight="1" x14ac:dyDescent="0.25">
      <c r="B30" s="31" t="str">
        <f t="shared" si="7"/>
        <v/>
      </c>
      <c r="C30" s="31" t="str">
        <f t="shared" si="7"/>
        <v>40 to 44</v>
      </c>
      <c r="D30" s="11">
        <f t="shared" si="7"/>
        <v>21174</v>
      </c>
      <c r="E30" s="11">
        <f t="shared" si="7"/>
        <v>17220</v>
      </c>
      <c r="F30" s="12">
        <f t="shared" si="7"/>
        <v>0.81326154718050436</v>
      </c>
      <c r="G30" s="11">
        <f t="shared" si="7"/>
        <v>14899</v>
      </c>
      <c r="H30" s="12">
        <f t="shared" si="7"/>
        <v>0.70364598091999619</v>
      </c>
      <c r="I30" s="11">
        <f t="shared" si="7"/>
        <v>91</v>
      </c>
      <c r="J30" s="12">
        <f t="shared" si="7"/>
        <v>0.17410714285714288</v>
      </c>
      <c r="K30" s="13">
        <f t="shared" si="7"/>
        <v>0</v>
      </c>
      <c r="L30" s="59">
        <f t="shared" si="7"/>
        <v>0</v>
      </c>
    </row>
    <row r="31" spans="2:12" ht="15" customHeight="1" x14ac:dyDescent="0.25">
      <c r="B31" s="31" t="str">
        <f t="shared" si="7"/>
        <v/>
      </c>
      <c r="C31" s="31" t="str">
        <f t="shared" si="7"/>
        <v>45 to 49</v>
      </c>
      <c r="D31" s="11">
        <f t="shared" si="7"/>
        <v>19601</v>
      </c>
      <c r="E31" s="11">
        <f t="shared" si="7"/>
        <v>16199</v>
      </c>
      <c r="F31" s="12">
        <f t="shared" si="7"/>
        <v>0.82643742666190501</v>
      </c>
      <c r="G31" s="11">
        <f t="shared" si="7"/>
        <v>13955</v>
      </c>
      <c r="H31" s="12">
        <f t="shared" si="7"/>
        <v>0.71195347176164481</v>
      </c>
      <c r="I31" s="11">
        <f t="shared" si="7"/>
        <v>59</v>
      </c>
      <c r="J31" s="12">
        <f t="shared" si="7"/>
        <v>0.12633832976445397</v>
      </c>
      <c r="K31" s="13">
        <f t="shared" si="7"/>
        <v>0</v>
      </c>
      <c r="L31" s="59">
        <f t="shared" si="7"/>
        <v>0</v>
      </c>
    </row>
    <row r="32" spans="2:12" ht="15" customHeight="1" x14ac:dyDescent="0.25">
      <c r="B32" s="31" t="str">
        <f t="shared" si="7"/>
        <v/>
      </c>
      <c r="C32" s="31" t="str">
        <f t="shared" si="7"/>
        <v>50 to 54</v>
      </c>
      <c r="D32" s="11">
        <f t="shared" si="7"/>
        <v>17448</v>
      </c>
      <c r="E32" s="11">
        <f t="shared" si="7"/>
        <v>14414</v>
      </c>
      <c r="F32" s="12">
        <f t="shared" si="7"/>
        <v>0.82611187528656582</v>
      </c>
      <c r="G32" s="11">
        <f t="shared" si="7"/>
        <v>12460</v>
      </c>
      <c r="H32" s="12">
        <f t="shared" si="7"/>
        <v>0.71412196240256764</v>
      </c>
      <c r="I32" s="11">
        <f t="shared" si="7"/>
        <v>31</v>
      </c>
      <c r="J32" s="12">
        <f t="shared" si="7"/>
        <v>7.4818986323411107E-2</v>
      </c>
      <c r="K32" s="13">
        <f t="shared" si="7"/>
        <v>0</v>
      </c>
      <c r="L32" s="59">
        <f t="shared" si="7"/>
        <v>0</v>
      </c>
    </row>
    <row r="33" spans="2:12" ht="15" customHeight="1" x14ac:dyDescent="0.25">
      <c r="B33" s="31" t="str">
        <f t="shared" si="7"/>
        <v/>
      </c>
      <c r="C33" s="31" t="str">
        <f t="shared" si="7"/>
        <v>55 to 59</v>
      </c>
      <c r="D33" s="11">
        <f t="shared" si="7"/>
        <v>14081</v>
      </c>
      <c r="E33" s="11">
        <f t="shared" si="7"/>
        <v>11535</v>
      </c>
      <c r="F33" s="12">
        <f t="shared" si="7"/>
        <v>0.81918897805553581</v>
      </c>
      <c r="G33" s="11">
        <f t="shared" si="7"/>
        <v>9965</v>
      </c>
      <c r="H33" s="12">
        <f t="shared" si="7"/>
        <v>0.70769121511256305</v>
      </c>
      <c r="I33" s="11">
        <f t="shared" si="7"/>
        <v>54</v>
      </c>
      <c r="J33" s="12">
        <f t="shared" si="7"/>
        <v>0.1641337386018237</v>
      </c>
      <c r="K33" s="13">
        <f t="shared" si="7"/>
        <v>0</v>
      </c>
      <c r="L33" s="59">
        <f t="shared" si="7"/>
        <v>0</v>
      </c>
    </row>
    <row r="34" spans="2:12" ht="15" customHeight="1" x14ac:dyDescent="0.25">
      <c r="B34" s="31" t="str">
        <f t="shared" si="7"/>
        <v/>
      </c>
      <c r="C34" s="31" t="str">
        <f t="shared" si="7"/>
        <v>60 to 64</v>
      </c>
      <c r="D34" s="11">
        <f t="shared" si="7"/>
        <v>10534</v>
      </c>
      <c r="E34" s="11">
        <f t="shared" si="7"/>
        <v>9117</v>
      </c>
      <c r="F34" s="12">
        <f t="shared" si="7"/>
        <v>0.86548319726599587</v>
      </c>
      <c r="G34" s="11">
        <f t="shared" si="7"/>
        <v>7942</v>
      </c>
      <c r="H34" s="12">
        <f t="shared" si="7"/>
        <v>0.75393962407442572</v>
      </c>
      <c r="I34" s="11">
        <f t="shared" si="7"/>
        <v>47</v>
      </c>
      <c r="J34" s="12">
        <f t="shared" si="7"/>
        <v>0.17859404686510449</v>
      </c>
      <c r="K34" s="13">
        <f t="shared" si="7"/>
        <v>0</v>
      </c>
      <c r="L34" s="59">
        <f t="shared" si="7"/>
        <v>0</v>
      </c>
    </row>
    <row r="35" spans="2:12" ht="15" customHeight="1" x14ac:dyDescent="0.25">
      <c r="B35" s="31" t="str">
        <f t="shared" si="7"/>
        <v/>
      </c>
      <c r="C35" s="31" t="str">
        <f t="shared" si="7"/>
        <v>65 to 69</v>
      </c>
      <c r="D35" s="11">
        <f t="shared" si="7"/>
        <v>6636</v>
      </c>
      <c r="E35" s="11">
        <f t="shared" si="7"/>
        <v>5665</v>
      </c>
      <c r="F35" s="12">
        <f t="shared" si="7"/>
        <v>0.85367691380349608</v>
      </c>
      <c r="G35" s="11">
        <f t="shared" si="7"/>
        <v>4788</v>
      </c>
      <c r="H35" s="12">
        <f t="shared" si="7"/>
        <v>0.72151898734177211</v>
      </c>
      <c r="I35" s="11">
        <f t="shared" si="7"/>
        <v>16</v>
      </c>
      <c r="J35" s="12">
        <f t="shared" si="7"/>
        <v>0.10468920392584515</v>
      </c>
      <c r="K35" s="13">
        <f t="shared" si="7"/>
        <v>0</v>
      </c>
      <c r="L35" s="59">
        <f t="shared" si="7"/>
        <v>0</v>
      </c>
    </row>
    <row r="36" spans="2:12" ht="15" customHeight="1" x14ac:dyDescent="0.25">
      <c r="B36" s="31" t="str">
        <f t="shared" si="7"/>
        <v>Asian Total</v>
      </c>
      <c r="C36" s="31" t="str">
        <f t="shared" si="7"/>
        <v/>
      </c>
      <c r="D36" s="11">
        <f t="shared" si="7"/>
        <v>184382</v>
      </c>
      <c r="E36" s="11">
        <f t="shared" si="7"/>
        <v>134834</v>
      </c>
      <c r="F36" s="12">
        <f t="shared" si="7"/>
        <v>0.73127528717553769</v>
      </c>
      <c r="G36" s="11">
        <f t="shared" si="7"/>
        <v>116453</v>
      </c>
      <c r="H36" s="12">
        <f t="shared" si="7"/>
        <v>0.63158551268562002</v>
      </c>
      <c r="I36" s="11">
        <f t="shared" si="7"/>
        <v>999</v>
      </c>
      <c r="J36" s="12">
        <f t="shared" si="7"/>
        <v>0.23985114343450514</v>
      </c>
      <c r="K36" s="13">
        <f t="shared" si="7"/>
        <v>0</v>
      </c>
      <c r="L36" s="59">
        <f t="shared" si="7"/>
        <v>0</v>
      </c>
    </row>
    <row r="37" spans="2:12" ht="15" customHeight="1" x14ac:dyDescent="0.25">
      <c r="B37" s="31" t="str">
        <f t="shared" si="7"/>
        <v>Other</v>
      </c>
      <c r="C37" s="31" t="str">
        <f t="shared" si="7"/>
        <v>25 to 29</v>
      </c>
      <c r="D37" s="11">
        <f t="shared" si="7"/>
        <v>88504</v>
      </c>
      <c r="E37" s="11">
        <f t="shared" si="7"/>
        <v>83252</v>
      </c>
      <c r="F37" s="12">
        <f t="shared" si="7"/>
        <v>0.94065804935370156</v>
      </c>
      <c r="G37" s="11">
        <f t="shared" si="7"/>
        <v>68709</v>
      </c>
      <c r="H37" s="12">
        <f t="shared" si="7"/>
        <v>0.77633779264214042</v>
      </c>
      <c r="I37" s="11">
        <f t="shared" si="7"/>
        <v>333</v>
      </c>
      <c r="J37" s="12">
        <f t="shared" si="7"/>
        <v>0.13120998194056807</v>
      </c>
      <c r="K37" s="13">
        <f t="shared" si="7"/>
        <v>0</v>
      </c>
      <c r="L37" s="59">
        <f t="shared" si="7"/>
        <v>0</v>
      </c>
    </row>
    <row r="38" spans="2:12" ht="15" customHeight="1" x14ac:dyDescent="0.25">
      <c r="B38" s="31" t="str">
        <f t="shared" si="7"/>
        <v/>
      </c>
      <c r="C38" s="31" t="str">
        <f t="shared" si="7"/>
        <v>30 to 34</v>
      </c>
      <c r="D38" s="11">
        <f t="shared" si="7"/>
        <v>82902</v>
      </c>
      <c r="E38" s="11">
        <f t="shared" si="7"/>
        <v>79624</v>
      </c>
      <c r="F38" s="12">
        <f t="shared" si="7"/>
        <v>0.96045933753106072</v>
      </c>
      <c r="G38" s="11">
        <f t="shared" si="7"/>
        <v>66891</v>
      </c>
      <c r="H38" s="12">
        <f t="shared" si="7"/>
        <v>0.80686835058261563</v>
      </c>
      <c r="I38" s="11">
        <f t="shared" si="7"/>
        <v>229</v>
      </c>
      <c r="J38" s="12">
        <f t="shared" si="7"/>
        <v>9.4987901832008295E-2</v>
      </c>
      <c r="K38" s="13">
        <f t="shared" si="7"/>
        <v>0</v>
      </c>
      <c r="L38" s="59">
        <f t="shared" si="7"/>
        <v>0</v>
      </c>
    </row>
    <row r="39" spans="2:12" ht="15" customHeight="1" x14ac:dyDescent="0.25">
      <c r="B39" s="31" t="str">
        <f t="shared" si="7"/>
        <v/>
      </c>
      <c r="C39" s="31" t="str">
        <f t="shared" si="7"/>
        <v>35 to 39</v>
      </c>
      <c r="D39" s="11">
        <f t="shared" si="7"/>
        <v>84241</v>
      </c>
      <c r="E39" s="11">
        <f t="shared" si="7"/>
        <v>82643</v>
      </c>
      <c r="F39" s="12">
        <f t="shared" si="7"/>
        <v>0.98103061454636109</v>
      </c>
      <c r="G39" s="11">
        <f t="shared" si="7"/>
        <v>70386</v>
      </c>
      <c r="H39" s="12">
        <f t="shared" si="7"/>
        <v>0.83553139207749194</v>
      </c>
      <c r="I39" s="11">
        <f t="shared" si="7"/>
        <v>121</v>
      </c>
      <c r="J39" s="12">
        <f t="shared" si="7"/>
        <v>4.990376684080286E-2</v>
      </c>
      <c r="K39" s="13">
        <f t="shared" si="7"/>
        <v>0</v>
      </c>
      <c r="L39" s="59">
        <f t="shared" si="7"/>
        <v>0</v>
      </c>
    </row>
    <row r="40" spans="2:12" ht="15" customHeight="1" x14ac:dyDescent="0.25">
      <c r="B40" s="31" t="str">
        <f t="shared" si="7"/>
        <v/>
      </c>
      <c r="C40" s="31" t="str">
        <f t="shared" si="7"/>
        <v>40 to 44</v>
      </c>
      <c r="D40" s="11">
        <f t="shared" si="7"/>
        <v>96003</v>
      </c>
      <c r="E40" s="11">
        <f t="shared" si="7"/>
        <v>95292</v>
      </c>
      <c r="F40" s="12">
        <f t="shared" si="7"/>
        <v>0.99259398143808009</v>
      </c>
      <c r="G40" s="11">
        <f t="shared" si="7"/>
        <v>81501</v>
      </c>
      <c r="H40" s="12">
        <f t="shared" si="7"/>
        <v>0.84894222055560764</v>
      </c>
      <c r="I40" s="11">
        <f t="shared" si="7"/>
        <v>94</v>
      </c>
      <c r="J40" s="12">
        <f t="shared" si="7"/>
        <v>3.4144569560479475E-2</v>
      </c>
      <c r="K40" s="13">
        <f t="shared" si="7"/>
        <v>0</v>
      </c>
      <c r="L40" s="59">
        <f t="shared" si="7"/>
        <v>0</v>
      </c>
    </row>
    <row r="41" spans="2:12" ht="15" customHeight="1" x14ac:dyDescent="0.25">
      <c r="B41" s="31" t="str">
        <f t="shared" si="7"/>
        <v/>
      </c>
      <c r="C41" s="31" t="str">
        <f t="shared" si="7"/>
        <v>45 to 49</v>
      </c>
      <c r="D41" s="11">
        <f t="shared" si="7"/>
        <v>102526</v>
      </c>
      <c r="E41" s="11">
        <f t="shared" si="7"/>
        <v>100635</v>
      </c>
      <c r="F41" s="12">
        <f t="shared" si="7"/>
        <v>0.98155589801611298</v>
      </c>
      <c r="G41" s="11">
        <f t="shared" si="7"/>
        <v>86296</v>
      </c>
      <c r="H41" s="12">
        <f t="shared" si="7"/>
        <v>0.84169869106373019</v>
      </c>
      <c r="I41" s="11">
        <f t="shared" si="7"/>
        <v>45</v>
      </c>
      <c r="J41" s="12">
        <f t="shared" si="7"/>
        <v>1.5733807289997376E-2</v>
      </c>
      <c r="K41" s="13">
        <f t="shared" si="7"/>
        <v>1</v>
      </c>
      <c r="L41" s="59">
        <f t="shared" si="7"/>
        <v>3.4964016199994169E-4</v>
      </c>
    </row>
    <row r="42" spans="2:12" ht="15" customHeight="1" x14ac:dyDescent="0.25">
      <c r="B42" s="31" t="str">
        <f t="shared" si="7"/>
        <v/>
      </c>
      <c r="C42" s="31" t="str">
        <f t="shared" si="7"/>
        <v>50 to 54</v>
      </c>
      <c r="D42" s="11">
        <f t="shared" si="7"/>
        <v>99563</v>
      </c>
      <c r="E42" s="11">
        <f t="shared" si="7"/>
        <v>95389</v>
      </c>
      <c r="F42" s="12">
        <f t="shared" si="7"/>
        <v>0.95807679559675785</v>
      </c>
      <c r="G42" s="11">
        <f t="shared" si="7"/>
        <v>81920</v>
      </c>
      <c r="H42" s="12">
        <f t="shared" si="7"/>
        <v>0.82279561684561531</v>
      </c>
      <c r="I42" s="11">
        <f t="shared" si="7"/>
        <v>34</v>
      </c>
      <c r="J42" s="12">
        <f t="shared" si="7"/>
        <v>1.2736467503277768E-2</v>
      </c>
      <c r="K42" s="13">
        <f t="shared" si="7"/>
        <v>1</v>
      </c>
      <c r="L42" s="59">
        <f t="shared" si="7"/>
        <v>3.7460198539052256E-4</v>
      </c>
    </row>
    <row r="43" spans="2:12" ht="15" customHeight="1" x14ac:dyDescent="0.25">
      <c r="B43" s="31" t="str">
        <f t="shared" si="7"/>
        <v/>
      </c>
      <c r="C43" s="31" t="str">
        <f t="shared" si="7"/>
        <v>55 to 59</v>
      </c>
      <c r="D43" s="11">
        <f t="shared" si="7"/>
        <v>92111</v>
      </c>
      <c r="E43" s="11">
        <f t="shared" si="7"/>
        <v>86247</v>
      </c>
      <c r="F43" s="12">
        <f t="shared" si="7"/>
        <v>0.9363376795388173</v>
      </c>
      <c r="G43" s="11">
        <f t="shared" si="7"/>
        <v>74578</v>
      </c>
      <c r="H43" s="12">
        <f t="shared" si="7"/>
        <v>0.80965357014905925</v>
      </c>
      <c r="I43" s="11">
        <f t="shared" si="7"/>
        <v>32</v>
      </c>
      <c r="J43" s="12">
        <f t="shared" si="7"/>
        <v>1.334630891144168E-2</v>
      </c>
      <c r="K43" s="13">
        <f t="shared" si="7"/>
        <v>1</v>
      </c>
      <c r="L43" s="59">
        <f t="shared" si="7"/>
        <v>4.1707215348255251E-4</v>
      </c>
    </row>
    <row r="44" spans="2:12" ht="15" customHeight="1" x14ac:dyDescent="0.25">
      <c r="B44" s="31" t="str">
        <f t="shared" ref="B44:L44" si="8">IF(B139 &lt;&gt; "", B139, "")</f>
        <v/>
      </c>
      <c r="C44" s="31" t="str">
        <f t="shared" si="8"/>
        <v>60 to 64</v>
      </c>
      <c r="D44" s="11">
        <f t="shared" si="8"/>
        <v>76618</v>
      </c>
      <c r="E44" s="11">
        <f t="shared" si="8"/>
        <v>69811</v>
      </c>
      <c r="F44" s="12">
        <f t="shared" si="8"/>
        <v>0.91115664726304524</v>
      </c>
      <c r="G44" s="11">
        <f t="shared" si="8"/>
        <v>61043</v>
      </c>
      <c r="H44" s="12">
        <f t="shared" si="8"/>
        <v>0.79671878670808427</v>
      </c>
      <c r="I44" s="11">
        <f t="shared" si="8"/>
        <v>30</v>
      </c>
      <c r="J44" s="12">
        <f t="shared" si="8"/>
        <v>1.5523263334914408E-2</v>
      </c>
      <c r="K44" s="13">
        <f t="shared" si="8"/>
        <v>1</v>
      </c>
      <c r="L44" s="59">
        <f t="shared" si="8"/>
        <v>5.1744211116381352E-4</v>
      </c>
    </row>
    <row r="45" spans="2:12" ht="15" customHeight="1" x14ac:dyDescent="0.25">
      <c r="B45" s="31" t="str">
        <f t="shared" ref="B45:L45" si="9">IF(B140 &lt;&gt; "", B140, "")</f>
        <v/>
      </c>
      <c r="C45" s="31" t="str">
        <f t="shared" si="9"/>
        <v>65 to 69</v>
      </c>
      <c r="D45" s="11">
        <f t="shared" si="9"/>
        <v>68827</v>
      </c>
      <c r="E45" s="11">
        <f t="shared" si="9"/>
        <v>59352</v>
      </c>
      <c r="F45" s="12">
        <f t="shared" si="9"/>
        <v>0.86233600185973525</v>
      </c>
      <c r="G45" s="11">
        <f t="shared" si="9"/>
        <v>51416</v>
      </c>
      <c r="H45" s="12">
        <f t="shared" si="9"/>
        <v>0.74703241460473357</v>
      </c>
      <c r="I45" s="11">
        <f t="shared" si="9"/>
        <v>33</v>
      </c>
      <c r="J45" s="12">
        <f t="shared" si="9"/>
        <v>2.0625000000000001E-2</v>
      </c>
      <c r="K45" s="13">
        <f t="shared" si="9"/>
        <v>1</v>
      </c>
      <c r="L45" s="59">
        <f t="shared" si="9"/>
        <v>6.2500000000000001E-4</v>
      </c>
    </row>
    <row r="46" spans="2:12" ht="15" customHeight="1" x14ac:dyDescent="0.25">
      <c r="B46" s="32" t="str">
        <f t="shared" ref="B46:L46" si="10">IF(B141 &lt;&gt; "", B141, "")</f>
        <v>Other Total</v>
      </c>
      <c r="C46" s="32" t="str">
        <f t="shared" si="10"/>
        <v/>
      </c>
      <c r="D46" s="15">
        <f t="shared" si="10"/>
        <v>791295</v>
      </c>
      <c r="E46" s="15">
        <f t="shared" si="10"/>
        <v>752245</v>
      </c>
      <c r="F46" s="16">
        <f t="shared" si="10"/>
        <v>0.95065051592642436</v>
      </c>
      <c r="G46" s="15">
        <f t="shared" si="10"/>
        <v>642740</v>
      </c>
      <c r="H46" s="16">
        <f t="shared" si="10"/>
        <v>0.81226344157362296</v>
      </c>
      <c r="I46" s="15">
        <f t="shared" si="10"/>
        <v>951</v>
      </c>
      <c r="J46" s="16">
        <f t="shared" si="10"/>
        <v>4.4055822572239271E-2</v>
      </c>
      <c r="K46" s="17">
        <f t="shared" si="10"/>
        <v>5</v>
      </c>
      <c r="L46" s="60">
        <f t="shared" si="10"/>
        <v>2.3162893045341364E-4</v>
      </c>
    </row>
    <row r="47" spans="2:12" ht="15" customHeight="1" x14ac:dyDescent="0.25">
      <c r="B47" s="45" t="str">
        <f t="shared" ref="B47:L47" si="11">IF(B142 &lt;&gt; "", B142, "")</f>
        <v>Total</v>
      </c>
      <c r="C47" s="45" t="str">
        <f t="shared" si="11"/>
        <v/>
      </c>
      <c r="D47" s="18">
        <f t="shared" si="11"/>
        <v>1205246</v>
      </c>
      <c r="E47" s="18">
        <f t="shared" si="11"/>
        <v>1081011</v>
      </c>
      <c r="F47" s="46">
        <f t="shared" si="11"/>
        <v>0.89692145835787884</v>
      </c>
      <c r="G47" s="18">
        <f t="shared" si="11"/>
        <v>916308</v>
      </c>
      <c r="H47" s="46">
        <f t="shared" si="11"/>
        <v>0.760266368857478</v>
      </c>
      <c r="I47" s="18">
        <f t="shared" si="11"/>
        <v>2214</v>
      </c>
      <c r="J47" s="46">
        <f t="shared" si="11"/>
        <v>7.1154247882887947E-2</v>
      </c>
      <c r="K47" s="20">
        <f t="shared" si="11"/>
        <v>7</v>
      </c>
      <c r="L47" s="64">
        <f t="shared" si="11"/>
        <v>2.2496826340569814E-4</v>
      </c>
    </row>
    <row r="48" spans="2:12" ht="15" customHeight="1" x14ac:dyDescent="0.25">
      <c r="B48" s="31"/>
      <c r="C48" s="31"/>
      <c r="D48" s="11"/>
      <c r="E48" s="11"/>
      <c r="F48" s="12"/>
      <c r="G48" s="11"/>
      <c r="H48" s="12"/>
      <c r="I48" s="11"/>
      <c r="J48" s="12"/>
      <c r="K48" s="22"/>
    </row>
    <row r="49" spans="2:11" ht="15" customHeight="1" x14ac:dyDescent="0.25">
      <c r="B49" s="31"/>
      <c r="C49" s="31"/>
      <c r="D49" s="11"/>
      <c r="E49" s="11"/>
      <c r="F49" s="12"/>
      <c r="G49" s="11"/>
      <c r="H49" s="12"/>
      <c r="I49" s="11"/>
      <c r="J49" s="12"/>
      <c r="K49" s="22"/>
    </row>
    <row r="50" spans="2:11" ht="15" customHeight="1" x14ac:dyDescent="0.25">
      <c r="B50" s="24" t="s">
        <v>47</v>
      </c>
      <c r="C50" s="25"/>
      <c r="D50" s="25"/>
      <c r="E50" s="26"/>
      <c r="F50" s="25"/>
      <c r="G50" s="26"/>
      <c r="H50" s="25"/>
      <c r="I50" s="26"/>
      <c r="J50" s="25"/>
      <c r="K50" s="26"/>
    </row>
    <row r="51" spans="2:11" ht="15" customHeight="1" x14ac:dyDescent="0.25">
      <c r="B51" s="34" t="str">
        <f>settings!$A$2</f>
        <v>Data extracted from MoH NCSP Datamart on 29 September 2016</v>
      </c>
      <c r="C51" s="3"/>
      <c r="D51" s="3"/>
      <c r="E51" s="3"/>
      <c r="F51" s="3"/>
      <c r="G51" s="3"/>
      <c r="H51" s="3"/>
      <c r="I51" s="3"/>
      <c r="J51" s="3"/>
      <c r="K51" s="3"/>
    </row>
    <row r="52" spans="2:11" ht="15" customHeight="1" x14ac:dyDescent="0.25">
      <c r="B52" s="34" t="str">
        <f>settings!$A$3</f>
        <v>Data is from the time period September 2011 to August 2016</v>
      </c>
      <c r="C52" s="3"/>
      <c r="D52" s="3"/>
      <c r="E52" s="3"/>
      <c r="F52" s="3"/>
      <c r="G52" s="3"/>
      <c r="H52" s="3"/>
      <c r="I52" s="3"/>
      <c r="J52" s="3"/>
      <c r="K52" s="3"/>
    </row>
    <row r="53" spans="2:11" ht="15" customHeight="1" x14ac:dyDescent="0.25">
      <c r="B53" s="34" t="str">
        <f>settings!$A$4</f>
        <v>The denominator for calculating coverage is Statistics New Zealand’s 2015 update of district health board (DHB) population projections (2013 Census base) adjusted for the prevalence of hysterectomy.</v>
      </c>
      <c r="C53" s="3"/>
      <c r="D53" s="3"/>
      <c r="E53" s="3"/>
      <c r="F53" s="3"/>
      <c r="G53" s="3"/>
      <c r="H53" s="3"/>
      <c r="I53" s="3"/>
      <c r="J53" s="3"/>
      <c r="K53" s="3"/>
    </row>
    <row r="54" spans="2:11" ht="15" customHeight="1" x14ac:dyDescent="0.25">
      <c r="B54" s="34" t="str">
        <f>settings!$A$5</f>
        <v>For screened women, Age, Ethnicity and DHB of Domicile are that recorded on the Ministry of Health's National Health Index at the time of reporting. Screened women of unknown ethnicity are included with Other.</v>
      </c>
      <c r="C54" s="3"/>
      <c r="D54" s="3"/>
      <c r="E54" s="3"/>
      <c r="F54" s="3"/>
      <c r="G54" s="3"/>
      <c r="H54" s="3"/>
      <c r="I54" s="3"/>
      <c r="J54" s="3"/>
      <c r="K54" s="3"/>
    </row>
    <row r="55" spans="2:11" ht="15" customHeight="1" x14ac:dyDescent="0.25">
      <c r="B55" s="34" t="str">
        <f>settings!$A$6</f>
        <v>First screening event includes all first screenings events for eligible women, by the programme within the reporting month.</v>
      </c>
      <c r="C55" s="3"/>
      <c r="D55" s="3"/>
      <c r="E55" s="3"/>
      <c r="F55" s="3"/>
      <c r="G55" s="3"/>
      <c r="H55" s="3"/>
      <c r="I55" s="3"/>
      <c r="J55" s="3"/>
      <c r="K55" s="3"/>
    </row>
    <row r="56" spans="2:11" ht="15" customHeight="1" x14ac:dyDescent="0.25">
      <c r="B56"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56" s="3"/>
      <c r="D56" s="3"/>
      <c r="E56" s="3"/>
      <c r="F56" s="3"/>
      <c r="G56" s="3"/>
      <c r="H56" s="3"/>
      <c r="I56" s="3"/>
      <c r="J56" s="3"/>
      <c r="K56" s="3"/>
    </row>
    <row r="57" spans="2:11" ht="15" customHeight="1" x14ac:dyDescent="0.25">
      <c r="B57" s="34" t="str">
        <f>settings!$A$8</f>
        <v>Withdrawnincludes all women who have requested that their screening records be removed from the NCSP register within the reporting month.</v>
      </c>
      <c r="C57" s="3"/>
      <c r="D57" s="3"/>
      <c r="E57" s="3"/>
      <c r="F57" s="3"/>
      <c r="G57" s="3"/>
      <c r="H57" s="3"/>
      <c r="I57" s="3"/>
      <c r="J57" s="3"/>
      <c r="K57" s="3"/>
    </row>
    <row r="58" spans="2:11" ht="15" customHeight="1" x14ac:dyDescent="0.25">
      <c r="B58" s="34" t="str">
        <f>settings!$A$9</f>
        <v>Withdrawn % is calculated by dividing the number of withdrawals in the reporting month by one twelfth of the number of screens in the previous 12 months.</v>
      </c>
      <c r="C58" s="3"/>
      <c r="D58" s="3"/>
      <c r="E58" s="3"/>
      <c r="F58" s="3"/>
      <c r="G58" s="3"/>
      <c r="H58" s="3"/>
      <c r="I58" s="3"/>
      <c r="J58" s="3"/>
      <c r="K58" s="3"/>
    </row>
    <row r="59" spans="2:11" s="3" customFormat="1" ht="15" customHeight="1" x14ac:dyDescent="0.25"/>
    <row r="60" spans="2:11" s="3" customFormat="1" x14ac:dyDescent="0.25"/>
    <row r="61" spans="2:11" s="3" customFormat="1" ht="15" customHeight="1" x14ac:dyDescent="0.25"/>
    <row r="62" spans="2:11" s="3" customFormat="1" ht="15" customHeight="1" x14ac:dyDescent="0.25"/>
    <row r="63" spans="2:11" s="3" customFormat="1" ht="15" customHeight="1" x14ac:dyDescent="0.25"/>
    <row r="64" spans="2:11" s="3" customFormat="1" ht="15" customHeight="1" x14ac:dyDescent="0.25"/>
    <row r="65" s="3" customFormat="1" ht="15" customHeight="1" x14ac:dyDescent="0.25"/>
    <row r="66" s="3" customFormat="1" ht="15" customHeight="1" x14ac:dyDescent="0.25"/>
    <row r="67" s="3" customFormat="1" ht="15" customHeight="1" x14ac:dyDescent="0.25"/>
    <row r="68" s="3" customFormat="1" ht="15" customHeight="1" x14ac:dyDescent="0.25"/>
    <row r="69" s="3" customFormat="1" ht="15" customHeight="1" x14ac:dyDescent="0.25"/>
    <row r="70" s="3" customFormat="1" ht="15" customHeight="1" x14ac:dyDescent="0.25"/>
    <row r="71" s="3" customFormat="1" ht="15" customHeight="1" x14ac:dyDescent="0.25"/>
    <row r="72" s="3" customFormat="1" ht="15" customHeight="1" x14ac:dyDescent="0.25"/>
    <row r="73" s="3" customFormat="1" ht="15" customHeight="1" x14ac:dyDescent="0.25"/>
    <row r="74" s="3" customFormat="1" ht="15" customHeight="1" x14ac:dyDescent="0.25"/>
    <row r="75" s="3" customFormat="1" ht="15" customHeight="1" x14ac:dyDescent="0.25"/>
    <row r="76" s="3" customFormat="1" ht="15" customHeight="1" x14ac:dyDescent="0.25"/>
    <row r="77" s="3" customFormat="1" ht="15" customHeight="1" x14ac:dyDescent="0.25"/>
    <row r="78" s="3" customFormat="1" ht="15" customHeight="1" x14ac:dyDescent="0.25"/>
    <row r="79" s="3" customFormat="1" ht="15" customHeight="1" x14ac:dyDescent="0.25"/>
    <row r="80" s="3" customFormat="1" ht="15" customHeight="1" x14ac:dyDescent="0.25"/>
    <row r="81" spans="3:11" s="3" customFormat="1" ht="15" customHeight="1" x14ac:dyDescent="0.25"/>
    <row r="82" spans="3:11" s="3" customFormat="1" ht="15" customHeight="1" x14ac:dyDescent="0.25"/>
    <row r="83" spans="3:11" s="3" customFormat="1" ht="15" customHeight="1" x14ac:dyDescent="0.25"/>
    <row r="84" spans="3:11" s="3" customFormat="1" ht="15" customHeight="1" x14ac:dyDescent="0.25"/>
    <row r="85" spans="3:11" s="3" customFormat="1" ht="15" customHeight="1" x14ac:dyDescent="0.25"/>
    <row r="86" spans="3:11" s="3" customFormat="1" ht="15" customHeight="1" x14ac:dyDescent="0.25"/>
    <row r="87" spans="3:11" s="3" customFormat="1" ht="15" customHeight="1" x14ac:dyDescent="0.25"/>
    <row r="88" spans="3:11" s="3" customFormat="1" ht="15" customHeight="1" x14ac:dyDescent="0.25"/>
    <row r="89" spans="3:11" s="3" customFormat="1" ht="15" customHeight="1" x14ac:dyDescent="0.25"/>
    <row r="90" spans="3:11" ht="15" customHeight="1" x14ac:dyDescent="0.25">
      <c r="C90" s="23"/>
      <c r="D90" s="23"/>
      <c r="E90" s="22"/>
      <c r="F90" s="23"/>
      <c r="G90" s="22"/>
      <c r="H90" s="23"/>
      <c r="I90" s="22"/>
      <c r="J90" s="23"/>
      <c r="K90" s="22"/>
    </row>
    <row r="91" spans="3:11" ht="15" customHeight="1" x14ac:dyDescent="0.25">
      <c r="C91" s="23"/>
      <c r="D91" s="23"/>
      <c r="E91" s="22"/>
      <c r="F91" s="23"/>
      <c r="G91" s="22"/>
      <c r="H91" s="23"/>
      <c r="I91" s="22"/>
      <c r="J91" s="23"/>
      <c r="K91" s="22"/>
    </row>
    <row r="92" spans="3:11" ht="15" customHeight="1" x14ac:dyDescent="0.25">
      <c r="C92" s="23"/>
      <c r="D92" s="23"/>
      <c r="E92" s="22"/>
      <c r="F92" s="23"/>
      <c r="G92" s="22"/>
      <c r="H92" s="23"/>
      <c r="I92" s="22"/>
      <c r="J92" s="23"/>
      <c r="K92" s="22"/>
    </row>
    <row r="93" spans="3:11" ht="15" customHeight="1" x14ac:dyDescent="0.25">
      <c r="C93" s="23"/>
      <c r="D93" s="23"/>
      <c r="E93" s="22"/>
      <c r="F93" s="23"/>
      <c r="G93" s="22"/>
      <c r="H93" s="23"/>
      <c r="I93" s="22"/>
      <c r="J93" s="23"/>
      <c r="K93" s="22"/>
    </row>
    <row r="94" spans="3:11" ht="15" customHeight="1" x14ac:dyDescent="0.25">
      <c r="C94" s="23"/>
      <c r="D94" s="23"/>
      <c r="E94" s="22"/>
      <c r="F94" s="23"/>
      <c r="G94" s="22"/>
      <c r="H94" s="23"/>
      <c r="I94" s="22"/>
      <c r="J94" s="23"/>
      <c r="K94" s="22"/>
    </row>
    <row r="95" spans="3:11" ht="15" customHeight="1" x14ac:dyDescent="0.25">
      <c r="C95" s="23"/>
      <c r="D95" s="23"/>
      <c r="E95" s="22"/>
      <c r="F95" s="23"/>
      <c r="G95" s="22"/>
      <c r="H95" s="23"/>
      <c r="I95" s="22"/>
      <c r="J95" s="23"/>
      <c r="K95" s="22"/>
    </row>
    <row r="96" spans="3:11" ht="15" customHeight="1" x14ac:dyDescent="0.25">
      <c r="C96" s="23"/>
      <c r="D96" s="23"/>
      <c r="E96" s="22"/>
      <c r="F96" s="23"/>
      <c r="G96" s="22"/>
      <c r="H96" s="23"/>
      <c r="I96" s="22"/>
      <c r="J96" s="23"/>
      <c r="K96" s="22"/>
    </row>
    <row r="97" spans="2:12" ht="15" customHeight="1" x14ac:dyDescent="0.25">
      <c r="C97" s="23"/>
      <c r="D97" s="23"/>
      <c r="E97" s="22"/>
      <c r="F97" s="23"/>
      <c r="G97" s="22"/>
      <c r="H97" s="23"/>
      <c r="I97" s="22"/>
      <c r="J97" s="23"/>
      <c r="K97" s="22"/>
    </row>
    <row r="98" spans="2:12" ht="15" customHeight="1" x14ac:dyDescent="0.25">
      <c r="C98" s="23"/>
      <c r="D98" s="23"/>
      <c r="E98" s="22"/>
      <c r="F98" s="23"/>
      <c r="G98" s="22"/>
      <c r="H98" s="23"/>
      <c r="I98" s="22"/>
      <c r="J98" s="23"/>
      <c r="K98" s="22"/>
    </row>
    <row r="99" spans="2:12" ht="15" customHeight="1" x14ac:dyDescent="0.25">
      <c r="C99" s="23"/>
      <c r="D99" s="23"/>
      <c r="E99" s="22"/>
      <c r="F99" s="23"/>
      <c r="G99" s="22"/>
      <c r="H99" s="23"/>
      <c r="I99" s="22"/>
      <c r="J99" s="23"/>
      <c r="K99" s="22"/>
    </row>
    <row r="100" spans="2:12" ht="15" customHeight="1" x14ac:dyDescent="0.25">
      <c r="C100" s="23"/>
      <c r="D100" s="23"/>
      <c r="E100" s="22"/>
      <c r="F100" s="23"/>
      <c r="G100" s="22"/>
      <c r="H100" s="23"/>
      <c r="I100" s="22"/>
      <c r="J100" s="23"/>
      <c r="K100" s="22"/>
    </row>
    <row r="101" spans="2:12" ht="15" customHeight="1" x14ac:dyDescent="0.2">
      <c r="B101" s="65" t="s">
        <v>3</v>
      </c>
      <c r="C101" s="65" t="s">
        <v>2</v>
      </c>
      <c r="D101" s="65" t="s">
        <v>50</v>
      </c>
      <c r="E101" s="65" t="s">
        <v>52</v>
      </c>
      <c r="F101" s="65" t="s">
        <v>57</v>
      </c>
      <c r="G101" s="65" t="s">
        <v>53</v>
      </c>
      <c r="H101" s="65" t="s">
        <v>56</v>
      </c>
      <c r="I101" s="65" t="s">
        <v>54</v>
      </c>
      <c r="J101" s="65" t="s">
        <v>58</v>
      </c>
      <c r="K101" s="65" t="s">
        <v>101</v>
      </c>
      <c r="L101" s="65" t="s">
        <v>102</v>
      </c>
    </row>
    <row r="102" spans="2:12" ht="15" customHeight="1" x14ac:dyDescent="0.2">
      <c r="B102" s="65" t="s">
        <v>105</v>
      </c>
      <c r="C102" s="65" t="s">
        <v>9</v>
      </c>
      <c r="D102" s="67">
        <v>27800</v>
      </c>
      <c r="E102" s="67">
        <v>21805</v>
      </c>
      <c r="F102" s="68">
        <v>0.78435251798561156</v>
      </c>
      <c r="G102" s="67">
        <v>17211</v>
      </c>
      <c r="H102" s="68">
        <v>0.61910071942446043</v>
      </c>
      <c r="I102" s="67">
        <v>51</v>
      </c>
      <c r="J102" s="68">
        <v>8.3446959367330251E-2</v>
      </c>
      <c r="K102" s="67">
        <v>0</v>
      </c>
      <c r="L102" s="69">
        <v>0</v>
      </c>
    </row>
    <row r="103" spans="2:12" ht="15" customHeight="1" x14ac:dyDescent="0.2">
      <c r="B103" s="65"/>
      <c r="C103" s="65" t="s">
        <v>14</v>
      </c>
      <c r="D103" s="67">
        <v>22384</v>
      </c>
      <c r="E103" s="67">
        <v>16823</v>
      </c>
      <c r="F103" s="68">
        <v>0.75156361686919226</v>
      </c>
      <c r="G103" s="67">
        <v>13339</v>
      </c>
      <c r="H103" s="68">
        <v>0.59591672623302361</v>
      </c>
      <c r="I103" s="67">
        <v>21</v>
      </c>
      <c r="J103" s="68">
        <v>4.4342776702445894E-2</v>
      </c>
      <c r="K103" s="67">
        <v>0</v>
      </c>
      <c r="L103" s="69">
        <v>0</v>
      </c>
    </row>
    <row r="104" spans="2:12" ht="15" customHeight="1" x14ac:dyDescent="0.2">
      <c r="B104" s="65"/>
      <c r="C104" s="65" t="s">
        <v>15</v>
      </c>
      <c r="D104" s="67">
        <v>20963</v>
      </c>
      <c r="E104" s="67">
        <v>15812</v>
      </c>
      <c r="F104" s="68">
        <v>0.75428135285980058</v>
      </c>
      <c r="G104" s="67">
        <v>12744</v>
      </c>
      <c r="H104" s="68">
        <v>0.6079282545437199</v>
      </c>
      <c r="I104" s="67">
        <v>10</v>
      </c>
      <c r="J104" s="68">
        <v>2.2654332641117613E-2</v>
      </c>
      <c r="K104" s="67">
        <v>0</v>
      </c>
      <c r="L104" s="69">
        <v>0</v>
      </c>
    </row>
    <row r="105" spans="2:12" ht="15" customHeight="1" x14ac:dyDescent="0.2">
      <c r="B105" s="65"/>
      <c r="C105" s="65" t="s">
        <v>16</v>
      </c>
      <c r="D105" s="67">
        <v>21367</v>
      </c>
      <c r="E105" s="67">
        <v>16025</v>
      </c>
      <c r="F105" s="68">
        <v>0.74998829971451308</v>
      </c>
      <c r="G105" s="67">
        <v>12943</v>
      </c>
      <c r="H105" s="68">
        <v>0.60574718023119767</v>
      </c>
      <c r="I105" s="67">
        <v>6</v>
      </c>
      <c r="J105" s="68">
        <v>1.3793103448275862E-2</v>
      </c>
      <c r="K105" s="67">
        <v>0</v>
      </c>
      <c r="L105" s="69">
        <v>0</v>
      </c>
    </row>
    <row r="106" spans="2:12" ht="15" customHeight="1" x14ac:dyDescent="0.2">
      <c r="B106" s="65"/>
      <c r="C106" s="65" t="s">
        <v>17</v>
      </c>
      <c r="D106" s="67">
        <v>20059</v>
      </c>
      <c r="E106" s="67">
        <v>16991</v>
      </c>
      <c r="F106" s="68">
        <v>0.84705119896305903</v>
      </c>
      <c r="G106" s="67">
        <v>13955</v>
      </c>
      <c r="H106" s="68">
        <v>0.69569769180916297</v>
      </c>
      <c r="I106" s="67">
        <v>9</v>
      </c>
      <c r="J106" s="68">
        <v>1.9067796610169493E-2</v>
      </c>
      <c r="K106" s="67">
        <v>0</v>
      </c>
      <c r="L106" s="69">
        <v>0</v>
      </c>
    </row>
    <row r="107" spans="2:12" ht="15" customHeight="1" x14ac:dyDescent="0.2">
      <c r="B107" s="65"/>
      <c r="C107" s="65" t="s">
        <v>18</v>
      </c>
      <c r="D107" s="67">
        <v>17865</v>
      </c>
      <c r="E107" s="67">
        <v>15617</v>
      </c>
      <c r="F107" s="68">
        <v>0.8741673663588021</v>
      </c>
      <c r="G107" s="67">
        <v>12882</v>
      </c>
      <c r="H107" s="68">
        <v>0.72107472712006715</v>
      </c>
      <c r="I107" s="67">
        <v>3</v>
      </c>
      <c r="J107" s="68">
        <v>7.0436313832909405E-3</v>
      </c>
      <c r="K107" s="67">
        <v>0</v>
      </c>
      <c r="L107" s="69">
        <v>0</v>
      </c>
    </row>
    <row r="108" spans="2:12" ht="15" customHeight="1" x14ac:dyDescent="0.2">
      <c r="B108" s="65"/>
      <c r="C108" s="65" t="s">
        <v>19</v>
      </c>
      <c r="D108" s="67">
        <v>14682</v>
      </c>
      <c r="E108" s="67">
        <v>12662</v>
      </c>
      <c r="F108" s="68">
        <v>0.86241656450074922</v>
      </c>
      <c r="G108" s="67">
        <v>10574</v>
      </c>
      <c r="H108" s="68">
        <v>0.7202016074104346</v>
      </c>
      <c r="I108" s="67">
        <v>5</v>
      </c>
      <c r="J108" s="68">
        <v>1.4433485686793359E-2</v>
      </c>
      <c r="K108" s="67">
        <v>0</v>
      </c>
      <c r="L108" s="69">
        <v>0</v>
      </c>
    </row>
    <row r="109" spans="2:12" ht="15" customHeight="1" x14ac:dyDescent="0.2">
      <c r="B109" s="65"/>
      <c r="C109" s="65" t="s">
        <v>20</v>
      </c>
      <c r="D109" s="67">
        <v>10226</v>
      </c>
      <c r="E109" s="67">
        <v>8682</v>
      </c>
      <c r="F109" s="68">
        <v>0.84901232153334638</v>
      </c>
      <c r="G109" s="67">
        <v>7219</v>
      </c>
      <c r="H109" s="68">
        <v>0.7059456287893604</v>
      </c>
      <c r="I109" s="67">
        <v>0</v>
      </c>
      <c r="J109" s="68">
        <v>0</v>
      </c>
      <c r="K109" s="67">
        <v>0</v>
      </c>
      <c r="L109" s="69">
        <v>0</v>
      </c>
    </row>
    <row r="110" spans="2:12" ht="15" customHeight="1" x14ac:dyDescent="0.2">
      <c r="B110" s="65"/>
      <c r="C110" s="65" t="s">
        <v>21</v>
      </c>
      <c r="D110" s="67">
        <v>6946</v>
      </c>
      <c r="E110" s="67">
        <v>5737</v>
      </c>
      <c r="F110" s="68">
        <v>0.82594298877051542</v>
      </c>
      <c r="G110" s="67">
        <v>4727</v>
      </c>
      <c r="H110" s="68">
        <v>0.68053556003455229</v>
      </c>
      <c r="I110" s="67">
        <v>1</v>
      </c>
      <c r="J110" s="68">
        <v>6.8065796937039139E-3</v>
      </c>
      <c r="K110" s="67">
        <v>1</v>
      </c>
      <c r="L110" s="69">
        <v>6.8065796937039139E-3</v>
      </c>
    </row>
    <row r="111" spans="2:12" ht="15" customHeight="1" x14ac:dyDescent="0.2">
      <c r="B111" s="65" t="s">
        <v>106</v>
      </c>
      <c r="C111" s="65"/>
      <c r="D111" s="67">
        <v>162292</v>
      </c>
      <c r="E111" s="67">
        <v>130154</v>
      </c>
      <c r="F111" s="68">
        <v>0.80197421930840707</v>
      </c>
      <c r="G111" s="67">
        <v>105594</v>
      </c>
      <c r="H111" s="68">
        <v>0.65064205259655439</v>
      </c>
      <c r="I111" s="67">
        <v>106</v>
      </c>
      <c r="J111" s="68">
        <v>2.9581395348837209E-2</v>
      </c>
      <c r="K111" s="67">
        <v>1</v>
      </c>
      <c r="L111" s="69">
        <v>2.7906976744186045E-4</v>
      </c>
    </row>
    <row r="112" spans="2:12" ht="15" customHeight="1" x14ac:dyDescent="0.2">
      <c r="B112" s="65" t="s">
        <v>13</v>
      </c>
      <c r="C112" s="65" t="s">
        <v>9</v>
      </c>
      <c r="D112" s="67">
        <v>12113</v>
      </c>
      <c r="E112" s="67">
        <v>9402</v>
      </c>
      <c r="F112" s="68">
        <v>0.7761908693139602</v>
      </c>
      <c r="G112" s="67">
        <v>7294</v>
      </c>
      <c r="H112" s="68">
        <v>0.60216296540906467</v>
      </c>
      <c r="I112" s="67">
        <v>50</v>
      </c>
      <c r="J112" s="68">
        <v>0.18779342723004694</v>
      </c>
      <c r="K112" s="67">
        <v>1</v>
      </c>
      <c r="L112" s="69">
        <v>3.7558685446009389E-3</v>
      </c>
    </row>
    <row r="113" spans="2:12" ht="15" customHeight="1" x14ac:dyDescent="0.2">
      <c r="B113" s="65"/>
      <c r="C113" s="65" t="s">
        <v>14</v>
      </c>
      <c r="D113" s="67">
        <v>9841</v>
      </c>
      <c r="E113" s="67">
        <v>8643</v>
      </c>
      <c r="F113" s="68">
        <v>0.87826440402398132</v>
      </c>
      <c r="G113" s="67">
        <v>6867</v>
      </c>
      <c r="H113" s="68">
        <v>0.69779493953866478</v>
      </c>
      <c r="I113" s="67">
        <v>31</v>
      </c>
      <c r="J113" s="68">
        <v>0.12470667113643982</v>
      </c>
      <c r="K113" s="67">
        <v>0</v>
      </c>
      <c r="L113" s="69">
        <v>0</v>
      </c>
    </row>
    <row r="114" spans="2:12" ht="15" customHeight="1" x14ac:dyDescent="0.2">
      <c r="B114" s="65"/>
      <c r="C114" s="65" t="s">
        <v>15</v>
      </c>
      <c r="D114" s="67">
        <v>9183</v>
      </c>
      <c r="E114" s="67">
        <v>8612</v>
      </c>
      <c r="F114" s="68">
        <v>0.93781988456931287</v>
      </c>
      <c r="G114" s="67">
        <v>6782</v>
      </c>
      <c r="H114" s="68">
        <v>0.73853860394206683</v>
      </c>
      <c r="I114" s="67">
        <v>25</v>
      </c>
      <c r="J114" s="68">
        <v>0.10409437890353922</v>
      </c>
      <c r="K114" s="67">
        <v>0</v>
      </c>
      <c r="L114" s="69">
        <v>0</v>
      </c>
    </row>
    <row r="115" spans="2:12" ht="15" customHeight="1" x14ac:dyDescent="0.2">
      <c r="B115" s="65"/>
      <c r="C115" s="65" t="s">
        <v>16</v>
      </c>
      <c r="D115" s="67">
        <v>8734</v>
      </c>
      <c r="E115" s="67">
        <v>8161</v>
      </c>
      <c r="F115" s="68">
        <v>0.93439432104419506</v>
      </c>
      <c r="G115" s="67">
        <v>6585</v>
      </c>
      <c r="H115" s="68">
        <v>0.75395008014655374</v>
      </c>
      <c r="I115" s="67">
        <v>13</v>
      </c>
      <c r="J115" s="68">
        <v>5.7522123893805309E-2</v>
      </c>
      <c r="K115" s="67">
        <v>0</v>
      </c>
      <c r="L115" s="69">
        <v>0</v>
      </c>
    </row>
    <row r="116" spans="2:12" ht="15" customHeight="1" x14ac:dyDescent="0.2">
      <c r="B116" s="65"/>
      <c r="C116" s="65" t="s">
        <v>17</v>
      </c>
      <c r="D116" s="67">
        <v>8375</v>
      </c>
      <c r="E116" s="67">
        <v>8254</v>
      </c>
      <c r="F116" s="68">
        <v>0.9855522388059702</v>
      </c>
      <c r="G116" s="67">
        <v>6789</v>
      </c>
      <c r="H116" s="68">
        <v>0.81062686567164177</v>
      </c>
      <c r="I116" s="67">
        <v>10</v>
      </c>
      <c r="J116" s="68">
        <v>4.3368268883267072E-2</v>
      </c>
      <c r="K116" s="67">
        <v>0</v>
      </c>
      <c r="L116" s="69">
        <v>0</v>
      </c>
    </row>
    <row r="117" spans="2:12" ht="15" customHeight="1" x14ac:dyDescent="0.2">
      <c r="B117" s="65"/>
      <c r="C117" s="65" t="s">
        <v>18</v>
      </c>
      <c r="D117" s="67">
        <v>7137</v>
      </c>
      <c r="E117" s="67">
        <v>7430</v>
      </c>
      <c r="F117" s="68">
        <v>1.0410536640044836</v>
      </c>
      <c r="G117" s="67">
        <v>6129</v>
      </c>
      <c r="H117" s="68">
        <v>0.85876418663303911</v>
      </c>
      <c r="I117" s="67">
        <v>10</v>
      </c>
      <c r="J117" s="68">
        <v>4.9648324369052546E-2</v>
      </c>
      <c r="K117" s="67">
        <v>0</v>
      </c>
      <c r="L117" s="69">
        <v>0</v>
      </c>
    </row>
    <row r="118" spans="2:12" ht="15" customHeight="1" x14ac:dyDescent="0.2">
      <c r="B118" s="65"/>
      <c r="C118" s="65" t="s">
        <v>19</v>
      </c>
      <c r="D118" s="67">
        <v>5341</v>
      </c>
      <c r="E118" s="67">
        <v>5843</v>
      </c>
      <c r="F118" s="68">
        <v>1.0939898895337952</v>
      </c>
      <c r="G118" s="67">
        <v>4876</v>
      </c>
      <c r="H118" s="68">
        <v>0.91293765212507016</v>
      </c>
      <c r="I118" s="67">
        <v>9</v>
      </c>
      <c r="J118" s="68">
        <v>5.5186509964230961E-2</v>
      </c>
      <c r="K118" s="67">
        <v>0</v>
      </c>
      <c r="L118" s="69">
        <v>0</v>
      </c>
    </row>
    <row r="119" spans="2:12" ht="15" customHeight="1" x14ac:dyDescent="0.2">
      <c r="B119" s="65"/>
      <c r="C119" s="65" t="s">
        <v>20</v>
      </c>
      <c r="D119" s="67">
        <v>3793</v>
      </c>
      <c r="E119" s="67">
        <v>4324</v>
      </c>
      <c r="F119" s="68">
        <v>1.1399947271289217</v>
      </c>
      <c r="G119" s="67">
        <v>3646</v>
      </c>
      <c r="H119" s="68">
        <v>0.96124439757447933</v>
      </c>
      <c r="I119" s="67">
        <v>7</v>
      </c>
      <c r="J119" s="68">
        <v>5.6833558863328817E-2</v>
      </c>
      <c r="K119" s="67">
        <v>0</v>
      </c>
      <c r="L119" s="69">
        <v>0</v>
      </c>
    </row>
    <row r="120" spans="2:12" ht="15" customHeight="1" x14ac:dyDescent="0.2">
      <c r="B120" s="65"/>
      <c r="C120" s="65" t="s">
        <v>21</v>
      </c>
      <c r="D120" s="67">
        <v>2760</v>
      </c>
      <c r="E120" s="67">
        <v>3109</v>
      </c>
      <c r="F120" s="68">
        <v>1.1264492753623188</v>
      </c>
      <c r="G120" s="67">
        <v>2553</v>
      </c>
      <c r="H120" s="68">
        <v>0.92500000000000004</v>
      </c>
      <c r="I120" s="67">
        <v>3</v>
      </c>
      <c r="J120" s="68">
        <v>3.6772216547497447E-2</v>
      </c>
      <c r="K120" s="67">
        <v>0</v>
      </c>
      <c r="L120" s="69">
        <v>0</v>
      </c>
    </row>
    <row r="121" spans="2:12" ht="15" customHeight="1" x14ac:dyDescent="0.2">
      <c r="B121" s="65" t="s">
        <v>64</v>
      </c>
      <c r="C121" s="65"/>
      <c r="D121" s="67">
        <v>67277</v>
      </c>
      <c r="E121" s="67">
        <v>63778</v>
      </c>
      <c r="F121" s="68">
        <v>0.94799114110320015</v>
      </c>
      <c r="G121" s="67">
        <v>51521</v>
      </c>
      <c r="H121" s="68">
        <v>0.76580406379594812</v>
      </c>
      <c r="I121" s="67">
        <v>158</v>
      </c>
      <c r="J121" s="68">
        <v>8.8722508189050073E-2</v>
      </c>
      <c r="K121" s="67">
        <v>1</v>
      </c>
      <c r="L121" s="69">
        <v>5.6153486195601311E-4</v>
      </c>
    </row>
    <row r="122" spans="2:12" ht="15" customHeight="1" x14ac:dyDescent="0.2">
      <c r="B122" s="65" t="s">
        <v>10</v>
      </c>
      <c r="C122" s="65" t="s">
        <v>9</v>
      </c>
      <c r="D122" s="67">
        <v>34366</v>
      </c>
      <c r="E122" s="67">
        <v>15424</v>
      </c>
      <c r="F122" s="68">
        <v>0.44881568992608972</v>
      </c>
      <c r="G122" s="67">
        <v>13524</v>
      </c>
      <c r="H122" s="68">
        <v>0.39352848745853458</v>
      </c>
      <c r="I122" s="67">
        <v>294</v>
      </c>
      <c r="J122" s="68">
        <v>0.50213492741246801</v>
      </c>
      <c r="K122" s="67">
        <v>0</v>
      </c>
      <c r="L122" s="69">
        <v>0</v>
      </c>
    </row>
    <row r="123" spans="2:12" ht="15" customHeight="1" x14ac:dyDescent="0.2">
      <c r="B123" s="65"/>
      <c r="C123" s="65" t="s">
        <v>14</v>
      </c>
      <c r="D123" s="67">
        <v>34402</v>
      </c>
      <c r="E123" s="67">
        <v>24605</v>
      </c>
      <c r="F123" s="68">
        <v>0.71522004534620076</v>
      </c>
      <c r="G123" s="67">
        <v>21182</v>
      </c>
      <c r="H123" s="68">
        <v>0.61572001627812334</v>
      </c>
      <c r="I123" s="67">
        <v>270</v>
      </c>
      <c r="J123" s="68">
        <v>0.33788716237355304</v>
      </c>
      <c r="K123" s="67">
        <v>0</v>
      </c>
      <c r="L123" s="69">
        <v>0</v>
      </c>
    </row>
    <row r="124" spans="2:12" ht="15" customHeight="1" x14ac:dyDescent="0.2">
      <c r="B124" s="65"/>
      <c r="C124" s="65" t="s">
        <v>15</v>
      </c>
      <c r="D124" s="67">
        <v>26140</v>
      </c>
      <c r="E124" s="67">
        <v>20655</v>
      </c>
      <c r="F124" s="68">
        <v>0.79016832440703899</v>
      </c>
      <c r="G124" s="67">
        <v>17738</v>
      </c>
      <c r="H124" s="68">
        <v>0.67857689364957918</v>
      </c>
      <c r="I124" s="67">
        <v>137</v>
      </c>
      <c r="J124" s="68">
        <v>0.21694378463974665</v>
      </c>
      <c r="K124" s="67">
        <v>0</v>
      </c>
      <c r="L124" s="69">
        <v>0</v>
      </c>
    </row>
    <row r="125" spans="2:12" ht="15" customHeight="1" x14ac:dyDescent="0.2">
      <c r="B125" s="65"/>
      <c r="C125" s="65" t="s">
        <v>16</v>
      </c>
      <c r="D125" s="67">
        <v>21174</v>
      </c>
      <c r="E125" s="67">
        <v>17220</v>
      </c>
      <c r="F125" s="68">
        <v>0.81326154718050436</v>
      </c>
      <c r="G125" s="67">
        <v>14899</v>
      </c>
      <c r="H125" s="68">
        <v>0.70364598091999619</v>
      </c>
      <c r="I125" s="67">
        <v>91</v>
      </c>
      <c r="J125" s="68">
        <v>0.17410714285714288</v>
      </c>
      <c r="K125" s="67">
        <v>0</v>
      </c>
      <c r="L125" s="69">
        <v>0</v>
      </c>
    </row>
    <row r="126" spans="2:12" ht="15" customHeight="1" x14ac:dyDescent="0.2">
      <c r="B126" s="65"/>
      <c r="C126" s="65" t="s">
        <v>17</v>
      </c>
      <c r="D126" s="67">
        <v>19601</v>
      </c>
      <c r="E126" s="67">
        <v>16199</v>
      </c>
      <c r="F126" s="68">
        <v>0.82643742666190501</v>
      </c>
      <c r="G126" s="67">
        <v>13955</v>
      </c>
      <c r="H126" s="68">
        <v>0.71195347176164481</v>
      </c>
      <c r="I126" s="67">
        <v>59</v>
      </c>
      <c r="J126" s="68">
        <v>0.12633832976445397</v>
      </c>
      <c r="K126" s="67">
        <v>0</v>
      </c>
      <c r="L126" s="69">
        <v>0</v>
      </c>
    </row>
    <row r="127" spans="2:12" ht="15" customHeight="1" x14ac:dyDescent="0.2">
      <c r="B127" s="65"/>
      <c r="C127" s="65" t="s">
        <v>18</v>
      </c>
      <c r="D127" s="67">
        <v>17448</v>
      </c>
      <c r="E127" s="67">
        <v>14414</v>
      </c>
      <c r="F127" s="68">
        <v>0.82611187528656582</v>
      </c>
      <c r="G127" s="67">
        <v>12460</v>
      </c>
      <c r="H127" s="68">
        <v>0.71412196240256764</v>
      </c>
      <c r="I127" s="67">
        <v>31</v>
      </c>
      <c r="J127" s="68">
        <v>7.4818986323411107E-2</v>
      </c>
      <c r="K127" s="67">
        <v>0</v>
      </c>
      <c r="L127" s="69">
        <v>0</v>
      </c>
    </row>
    <row r="128" spans="2:12" ht="15" customHeight="1" x14ac:dyDescent="0.2">
      <c r="B128" s="65"/>
      <c r="C128" s="65" t="s">
        <v>19</v>
      </c>
      <c r="D128" s="67">
        <v>14081</v>
      </c>
      <c r="E128" s="67">
        <v>11535</v>
      </c>
      <c r="F128" s="68">
        <v>0.81918897805553581</v>
      </c>
      <c r="G128" s="67">
        <v>9965</v>
      </c>
      <c r="H128" s="68">
        <v>0.70769121511256305</v>
      </c>
      <c r="I128" s="67">
        <v>54</v>
      </c>
      <c r="J128" s="68">
        <v>0.1641337386018237</v>
      </c>
      <c r="K128" s="67">
        <v>0</v>
      </c>
      <c r="L128" s="69">
        <v>0</v>
      </c>
    </row>
    <row r="129" spans="2:12" ht="15" customHeight="1" x14ac:dyDescent="0.2">
      <c r="B129" s="65"/>
      <c r="C129" s="65" t="s">
        <v>20</v>
      </c>
      <c r="D129" s="67">
        <v>10534</v>
      </c>
      <c r="E129" s="67">
        <v>9117</v>
      </c>
      <c r="F129" s="68">
        <v>0.86548319726599587</v>
      </c>
      <c r="G129" s="67">
        <v>7942</v>
      </c>
      <c r="H129" s="68">
        <v>0.75393962407442572</v>
      </c>
      <c r="I129" s="67">
        <v>47</v>
      </c>
      <c r="J129" s="68">
        <v>0.17859404686510449</v>
      </c>
      <c r="K129" s="67">
        <v>0</v>
      </c>
      <c r="L129" s="69">
        <v>0</v>
      </c>
    </row>
    <row r="130" spans="2:12" ht="15" customHeight="1" x14ac:dyDescent="0.2">
      <c r="B130" s="65"/>
      <c r="C130" s="65" t="s">
        <v>21</v>
      </c>
      <c r="D130" s="67">
        <v>6636</v>
      </c>
      <c r="E130" s="67">
        <v>5665</v>
      </c>
      <c r="F130" s="68">
        <v>0.85367691380349608</v>
      </c>
      <c r="G130" s="67">
        <v>4788</v>
      </c>
      <c r="H130" s="68">
        <v>0.72151898734177211</v>
      </c>
      <c r="I130" s="67">
        <v>16</v>
      </c>
      <c r="J130" s="68">
        <v>0.10468920392584515</v>
      </c>
      <c r="K130" s="67">
        <v>0</v>
      </c>
      <c r="L130" s="69">
        <v>0</v>
      </c>
    </row>
    <row r="131" spans="2:12" ht="15" customHeight="1" x14ac:dyDescent="0.2">
      <c r="B131" s="65" t="s">
        <v>65</v>
      </c>
      <c r="C131" s="65"/>
      <c r="D131" s="67">
        <v>184382</v>
      </c>
      <c r="E131" s="67">
        <v>134834</v>
      </c>
      <c r="F131" s="68">
        <v>0.73127528717553769</v>
      </c>
      <c r="G131" s="67">
        <v>116453</v>
      </c>
      <c r="H131" s="68">
        <v>0.63158551268562002</v>
      </c>
      <c r="I131" s="67">
        <v>999</v>
      </c>
      <c r="J131" s="68">
        <v>0.23985114343450514</v>
      </c>
      <c r="K131" s="67">
        <v>0</v>
      </c>
      <c r="L131" s="69">
        <v>0</v>
      </c>
    </row>
    <row r="132" spans="2:12" ht="15" customHeight="1" x14ac:dyDescent="0.2">
      <c r="B132" s="65" t="s">
        <v>12</v>
      </c>
      <c r="C132" s="65" t="s">
        <v>9</v>
      </c>
      <c r="D132" s="67">
        <v>88504</v>
      </c>
      <c r="E132" s="67">
        <v>83252</v>
      </c>
      <c r="F132" s="68">
        <v>0.94065804935370156</v>
      </c>
      <c r="G132" s="67">
        <v>68709</v>
      </c>
      <c r="H132" s="68">
        <v>0.77633779264214042</v>
      </c>
      <c r="I132" s="67">
        <v>333</v>
      </c>
      <c r="J132" s="68">
        <v>0.13120998194056807</v>
      </c>
      <c r="K132" s="67">
        <v>0</v>
      </c>
      <c r="L132" s="69">
        <v>0</v>
      </c>
    </row>
    <row r="133" spans="2:12" ht="15" customHeight="1" x14ac:dyDescent="0.2">
      <c r="B133" s="65"/>
      <c r="C133" s="65" t="s">
        <v>14</v>
      </c>
      <c r="D133" s="67">
        <v>82902</v>
      </c>
      <c r="E133" s="67">
        <v>79624</v>
      </c>
      <c r="F133" s="68">
        <v>0.96045933753106072</v>
      </c>
      <c r="G133" s="67">
        <v>66891</v>
      </c>
      <c r="H133" s="68">
        <v>0.80686835058261563</v>
      </c>
      <c r="I133" s="67">
        <v>229</v>
      </c>
      <c r="J133" s="68">
        <v>9.4987901832008295E-2</v>
      </c>
      <c r="K133" s="67">
        <v>0</v>
      </c>
      <c r="L133" s="69">
        <v>0</v>
      </c>
    </row>
    <row r="134" spans="2:12" ht="15" customHeight="1" x14ac:dyDescent="0.2">
      <c r="B134" s="65"/>
      <c r="C134" s="65" t="s">
        <v>15</v>
      </c>
      <c r="D134" s="67">
        <v>84241</v>
      </c>
      <c r="E134" s="67">
        <v>82643</v>
      </c>
      <c r="F134" s="68">
        <v>0.98103061454636109</v>
      </c>
      <c r="G134" s="67">
        <v>70386</v>
      </c>
      <c r="H134" s="68">
        <v>0.83553139207749194</v>
      </c>
      <c r="I134" s="67">
        <v>121</v>
      </c>
      <c r="J134" s="68">
        <v>4.990376684080286E-2</v>
      </c>
      <c r="K134" s="67">
        <v>0</v>
      </c>
      <c r="L134" s="69">
        <v>0</v>
      </c>
    </row>
    <row r="135" spans="2:12" ht="15" customHeight="1" x14ac:dyDescent="0.2">
      <c r="B135" s="65"/>
      <c r="C135" s="65" t="s">
        <v>16</v>
      </c>
      <c r="D135" s="67">
        <v>96003</v>
      </c>
      <c r="E135" s="67">
        <v>95292</v>
      </c>
      <c r="F135" s="68">
        <v>0.99259398143808009</v>
      </c>
      <c r="G135" s="67">
        <v>81501</v>
      </c>
      <c r="H135" s="68">
        <v>0.84894222055560764</v>
      </c>
      <c r="I135" s="67">
        <v>94</v>
      </c>
      <c r="J135" s="68">
        <v>3.4144569560479475E-2</v>
      </c>
      <c r="K135" s="67">
        <v>0</v>
      </c>
      <c r="L135" s="69">
        <v>0</v>
      </c>
    </row>
    <row r="136" spans="2:12" ht="15" customHeight="1" x14ac:dyDescent="0.2">
      <c r="B136" s="65"/>
      <c r="C136" s="65" t="s">
        <v>17</v>
      </c>
      <c r="D136" s="67">
        <v>102526</v>
      </c>
      <c r="E136" s="67">
        <v>100635</v>
      </c>
      <c r="F136" s="68">
        <v>0.98155589801611298</v>
      </c>
      <c r="G136" s="67">
        <v>86296</v>
      </c>
      <c r="H136" s="68">
        <v>0.84169869106373019</v>
      </c>
      <c r="I136" s="67">
        <v>45</v>
      </c>
      <c r="J136" s="68">
        <v>1.5733807289997376E-2</v>
      </c>
      <c r="K136" s="67">
        <v>1</v>
      </c>
      <c r="L136" s="69">
        <v>3.4964016199994169E-4</v>
      </c>
    </row>
    <row r="137" spans="2:12" ht="15" customHeight="1" x14ac:dyDescent="0.2">
      <c r="B137" s="65"/>
      <c r="C137" s="65" t="s">
        <v>18</v>
      </c>
      <c r="D137" s="67">
        <v>99563</v>
      </c>
      <c r="E137" s="67">
        <v>95389</v>
      </c>
      <c r="F137" s="68">
        <v>0.95807679559675785</v>
      </c>
      <c r="G137" s="67">
        <v>81920</v>
      </c>
      <c r="H137" s="68">
        <v>0.82279561684561531</v>
      </c>
      <c r="I137" s="67">
        <v>34</v>
      </c>
      <c r="J137" s="68">
        <v>1.2736467503277768E-2</v>
      </c>
      <c r="K137" s="67">
        <v>1</v>
      </c>
      <c r="L137" s="69">
        <v>3.7460198539052256E-4</v>
      </c>
    </row>
    <row r="138" spans="2:12" ht="15" customHeight="1" x14ac:dyDescent="0.2">
      <c r="B138" s="65"/>
      <c r="C138" s="65" t="s">
        <v>19</v>
      </c>
      <c r="D138" s="67">
        <v>92111</v>
      </c>
      <c r="E138" s="67">
        <v>86247</v>
      </c>
      <c r="F138" s="68">
        <v>0.9363376795388173</v>
      </c>
      <c r="G138" s="67">
        <v>74578</v>
      </c>
      <c r="H138" s="68">
        <v>0.80965357014905925</v>
      </c>
      <c r="I138" s="67">
        <v>32</v>
      </c>
      <c r="J138" s="68">
        <v>1.334630891144168E-2</v>
      </c>
      <c r="K138" s="67">
        <v>1</v>
      </c>
      <c r="L138" s="69">
        <v>4.1707215348255251E-4</v>
      </c>
    </row>
    <row r="139" spans="2:12" ht="15" customHeight="1" x14ac:dyDescent="0.2">
      <c r="B139" s="65"/>
      <c r="C139" s="65" t="s">
        <v>20</v>
      </c>
      <c r="D139" s="67">
        <v>76618</v>
      </c>
      <c r="E139" s="67">
        <v>69811</v>
      </c>
      <c r="F139" s="68">
        <v>0.91115664726304524</v>
      </c>
      <c r="G139" s="67">
        <v>61043</v>
      </c>
      <c r="H139" s="68">
        <v>0.79671878670808427</v>
      </c>
      <c r="I139" s="67">
        <v>30</v>
      </c>
      <c r="J139" s="68">
        <v>1.5523263334914408E-2</v>
      </c>
      <c r="K139" s="67">
        <v>1</v>
      </c>
      <c r="L139" s="69">
        <v>5.1744211116381352E-4</v>
      </c>
    </row>
    <row r="140" spans="2:12" ht="15" customHeight="1" x14ac:dyDescent="0.2">
      <c r="B140" s="65"/>
      <c r="C140" s="65" t="s">
        <v>21</v>
      </c>
      <c r="D140" s="67">
        <v>68827</v>
      </c>
      <c r="E140" s="67">
        <v>59352</v>
      </c>
      <c r="F140" s="68">
        <v>0.86233600185973525</v>
      </c>
      <c r="G140" s="67">
        <v>51416</v>
      </c>
      <c r="H140" s="68">
        <v>0.74703241460473357</v>
      </c>
      <c r="I140" s="67">
        <v>33</v>
      </c>
      <c r="J140" s="68">
        <v>2.0625000000000001E-2</v>
      </c>
      <c r="K140" s="67">
        <v>1</v>
      </c>
      <c r="L140" s="69">
        <v>6.2500000000000001E-4</v>
      </c>
    </row>
    <row r="141" spans="2:12" ht="15" customHeight="1" x14ac:dyDescent="0.2">
      <c r="B141" s="65" t="s">
        <v>66</v>
      </c>
      <c r="C141" s="65"/>
      <c r="D141" s="67">
        <v>791295</v>
      </c>
      <c r="E141" s="67">
        <v>752245</v>
      </c>
      <c r="F141" s="68">
        <v>0.95065051592642436</v>
      </c>
      <c r="G141" s="67">
        <v>642740</v>
      </c>
      <c r="H141" s="68">
        <v>0.81226344157362296</v>
      </c>
      <c r="I141" s="67">
        <v>951</v>
      </c>
      <c r="J141" s="68">
        <v>4.4055822572239271E-2</v>
      </c>
      <c r="K141" s="67">
        <v>5</v>
      </c>
      <c r="L141" s="69">
        <v>2.3162893045341364E-4</v>
      </c>
    </row>
    <row r="142" spans="2:12" ht="15" customHeight="1" x14ac:dyDescent="0.2">
      <c r="B142" s="65" t="s">
        <v>46</v>
      </c>
      <c r="C142" s="65"/>
      <c r="D142" s="67">
        <v>1205246</v>
      </c>
      <c r="E142" s="67">
        <v>1081011</v>
      </c>
      <c r="F142" s="68">
        <v>0.89692145835787884</v>
      </c>
      <c r="G142" s="67">
        <v>916308</v>
      </c>
      <c r="H142" s="68">
        <v>0.760266368857478</v>
      </c>
      <c r="I142" s="67">
        <v>2214</v>
      </c>
      <c r="J142" s="68">
        <v>7.1154247882887947E-2</v>
      </c>
      <c r="K142" s="67">
        <v>7</v>
      </c>
      <c r="L142" s="69">
        <v>2.2496826340569814E-4</v>
      </c>
    </row>
    <row r="143" spans="2:12" ht="15" customHeight="1" x14ac:dyDescent="0.25">
      <c r="B143"/>
      <c r="C143"/>
      <c r="D143"/>
      <c r="E143"/>
      <c r="F143"/>
      <c r="G143"/>
      <c r="H143"/>
      <c r="I143"/>
      <c r="J143"/>
    </row>
    <row r="144" spans="2:12" ht="15" customHeight="1" x14ac:dyDescent="0.25">
      <c r="B144"/>
      <c r="C144"/>
      <c r="D144"/>
      <c r="E144"/>
      <c r="F144"/>
      <c r="G144"/>
      <c r="H144"/>
      <c r="I144"/>
      <c r="J144"/>
    </row>
    <row r="145" spans="2:10" ht="15" customHeight="1" x14ac:dyDescent="0.25">
      <c r="B145"/>
      <c r="C145"/>
      <c r="D145"/>
      <c r="E145"/>
      <c r="F145"/>
      <c r="G145"/>
      <c r="H145"/>
      <c r="I145"/>
      <c r="J145"/>
    </row>
    <row r="146" spans="2:10" ht="15" customHeight="1" x14ac:dyDescent="0.25">
      <c r="B146"/>
      <c r="C146"/>
      <c r="D146"/>
      <c r="E146"/>
      <c r="F146"/>
      <c r="G146"/>
      <c r="H146"/>
      <c r="I146"/>
      <c r="J146"/>
    </row>
    <row r="147" spans="2:10" ht="15" customHeight="1" x14ac:dyDescent="0.25">
      <c r="B147"/>
      <c r="C147"/>
      <c r="D147"/>
      <c r="E147"/>
      <c r="F147"/>
      <c r="G147"/>
      <c r="H147"/>
      <c r="I147"/>
      <c r="J147"/>
    </row>
    <row r="148" spans="2:10" ht="15" customHeight="1" x14ac:dyDescent="0.25">
      <c r="B148"/>
      <c r="C148"/>
      <c r="D148"/>
      <c r="E148"/>
      <c r="F148"/>
      <c r="G148"/>
      <c r="H148"/>
      <c r="I148"/>
      <c r="J148"/>
    </row>
    <row r="149" spans="2:10" ht="15" customHeight="1" x14ac:dyDescent="0.25">
      <c r="B149"/>
      <c r="C149"/>
      <c r="D149"/>
      <c r="E149"/>
      <c r="F149"/>
      <c r="G149"/>
      <c r="H149"/>
      <c r="I149"/>
      <c r="J149"/>
    </row>
    <row r="150" spans="2:10" ht="15" customHeight="1" x14ac:dyDescent="0.25">
      <c r="B150"/>
      <c r="C150"/>
      <c r="D150"/>
      <c r="E150"/>
      <c r="F150"/>
      <c r="G150"/>
      <c r="H150"/>
      <c r="I150"/>
      <c r="J150"/>
    </row>
    <row r="151" spans="2:10" ht="15" customHeight="1" x14ac:dyDescent="0.25">
      <c r="B151"/>
      <c r="C151"/>
      <c r="D151"/>
      <c r="E151"/>
      <c r="F151"/>
      <c r="G151"/>
      <c r="H151"/>
      <c r="I151"/>
      <c r="J151"/>
    </row>
    <row r="152" spans="2:10" ht="15" customHeight="1" x14ac:dyDescent="0.25">
      <c r="B152"/>
      <c r="C152"/>
      <c r="D152"/>
      <c r="E152"/>
      <c r="F152"/>
      <c r="G152"/>
      <c r="H152"/>
      <c r="I152"/>
      <c r="J152"/>
    </row>
    <row r="153" spans="2:10" ht="15" customHeight="1" x14ac:dyDescent="0.25">
      <c r="B153"/>
      <c r="C153"/>
      <c r="D153"/>
      <c r="E153"/>
      <c r="F153"/>
      <c r="G153"/>
      <c r="H153"/>
      <c r="I153"/>
      <c r="J153"/>
    </row>
    <row r="154" spans="2:10" ht="15" customHeight="1" x14ac:dyDescent="0.25">
      <c r="B154"/>
      <c r="C154"/>
      <c r="D154"/>
      <c r="E154"/>
      <c r="F154"/>
      <c r="G154"/>
      <c r="H154"/>
      <c r="I154"/>
      <c r="J154"/>
    </row>
    <row r="155" spans="2:10" ht="15" customHeight="1" x14ac:dyDescent="0.25">
      <c r="B155"/>
      <c r="C155"/>
      <c r="D155"/>
      <c r="E155"/>
      <c r="F155"/>
      <c r="G155"/>
      <c r="H155"/>
      <c r="I155"/>
      <c r="J155"/>
    </row>
    <row r="156" spans="2:10" ht="15" customHeight="1" x14ac:dyDescent="0.25">
      <c r="B156"/>
      <c r="C156"/>
      <c r="D156"/>
      <c r="E156"/>
      <c r="F156"/>
      <c r="G156"/>
      <c r="H156"/>
      <c r="I156"/>
      <c r="J156"/>
    </row>
    <row r="157" spans="2:10" ht="15" customHeight="1" x14ac:dyDescent="0.25">
      <c r="B157"/>
      <c r="C157"/>
      <c r="D157"/>
      <c r="E157"/>
      <c r="F157"/>
      <c r="G157"/>
      <c r="H157"/>
      <c r="I157"/>
      <c r="J157"/>
    </row>
    <row r="158" spans="2:10" ht="15" customHeight="1" x14ac:dyDescent="0.25">
      <c r="B158"/>
      <c r="C158"/>
      <c r="D158"/>
      <c r="E158"/>
      <c r="F158"/>
      <c r="G158"/>
      <c r="H158"/>
      <c r="I158"/>
      <c r="J158"/>
    </row>
    <row r="159" spans="2:10" ht="15" customHeight="1" x14ac:dyDescent="0.25">
      <c r="B159"/>
      <c r="C159"/>
      <c r="D159"/>
      <c r="E159"/>
      <c r="F159"/>
      <c r="G159"/>
      <c r="H159"/>
      <c r="I159"/>
      <c r="J159"/>
    </row>
    <row r="160" spans="2:10" ht="15" customHeight="1" x14ac:dyDescent="0.25">
      <c r="B160"/>
      <c r="C160"/>
      <c r="D160"/>
      <c r="E160"/>
      <c r="F160"/>
      <c r="G160"/>
      <c r="H160"/>
      <c r="I160"/>
      <c r="J160"/>
    </row>
    <row r="161" spans="2:10" ht="15" customHeight="1" x14ac:dyDescent="0.25">
      <c r="B161"/>
      <c r="C161"/>
      <c r="D161"/>
      <c r="E161"/>
      <c r="F161"/>
      <c r="G161"/>
      <c r="H161"/>
      <c r="I161"/>
      <c r="J161"/>
    </row>
    <row r="162" spans="2:10" ht="15" customHeight="1" x14ac:dyDescent="0.25">
      <c r="B162"/>
      <c r="C162"/>
      <c r="D162"/>
      <c r="E162"/>
      <c r="F162"/>
      <c r="G162"/>
      <c r="H162"/>
      <c r="I162"/>
      <c r="J162"/>
    </row>
    <row r="163" spans="2:10" ht="15" customHeight="1" x14ac:dyDescent="0.25">
      <c r="B163"/>
      <c r="C163"/>
      <c r="D163"/>
      <c r="E163"/>
      <c r="F163"/>
      <c r="G163"/>
      <c r="H163"/>
      <c r="I163"/>
      <c r="J163"/>
    </row>
    <row r="164" spans="2:10" ht="15" customHeight="1" x14ac:dyDescent="0.25">
      <c r="B164"/>
      <c r="C164"/>
      <c r="D164"/>
      <c r="E164"/>
      <c r="F164"/>
      <c r="G164"/>
      <c r="H164"/>
      <c r="I164"/>
      <c r="J164"/>
    </row>
    <row r="165" spans="2:10" ht="15" customHeight="1" x14ac:dyDescent="0.25">
      <c r="B165"/>
      <c r="C165"/>
      <c r="D165"/>
      <c r="E165"/>
      <c r="F165"/>
      <c r="G165"/>
      <c r="H165"/>
      <c r="I165"/>
      <c r="J165"/>
    </row>
    <row r="166" spans="2:10" ht="15" customHeight="1" x14ac:dyDescent="0.25">
      <c r="B166"/>
      <c r="C166"/>
      <c r="D166"/>
      <c r="E166"/>
      <c r="F166"/>
      <c r="G166"/>
      <c r="H166"/>
      <c r="I166"/>
      <c r="J166"/>
    </row>
    <row r="167" spans="2:10" ht="15" customHeight="1" x14ac:dyDescent="0.25">
      <c r="B167"/>
      <c r="C167"/>
      <c r="D167"/>
      <c r="E167"/>
      <c r="F167"/>
      <c r="G167"/>
      <c r="H167"/>
      <c r="I167"/>
      <c r="J167"/>
    </row>
    <row r="168" spans="2:10" ht="15" customHeight="1" x14ac:dyDescent="0.25">
      <c r="B168"/>
      <c r="C168"/>
      <c r="D168"/>
      <c r="E168"/>
      <c r="F168"/>
      <c r="G168"/>
      <c r="H168"/>
      <c r="I168"/>
      <c r="J168"/>
    </row>
    <row r="169" spans="2:10" ht="15" customHeight="1" x14ac:dyDescent="0.25">
      <c r="B169"/>
      <c r="C169"/>
      <c r="D169"/>
      <c r="E169"/>
      <c r="F169"/>
      <c r="G169"/>
      <c r="H169"/>
      <c r="I169"/>
      <c r="J169"/>
    </row>
    <row r="170" spans="2:10" ht="15" customHeight="1" x14ac:dyDescent="0.25">
      <c r="B170"/>
      <c r="C170"/>
      <c r="D170"/>
      <c r="E170"/>
      <c r="F170"/>
      <c r="G170"/>
      <c r="H170"/>
      <c r="I170"/>
      <c r="J170"/>
    </row>
    <row r="171" spans="2:10" ht="15" customHeight="1" x14ac:dyDescent="0.25">
      <c r="B171"/>
      <c r="C171"/>
      <c r="D171"/>
      <c r="E171"/>
      <c r="F171"/>
      <c r="G171"/>
      <c r="H171"/>
      <c r="I171"/>
      <c r="J171"/>
    </row>
    <row r="172" spans="2:10" ht="15" customHeight="1" x14ac:dyDescent="0.25">
      <c r="B172"/>
      <c r="C172"/>
      <c r="D172"/>
      <c r="E172"/>
      <c r="F172"/>
      <c r="G172"/>
      <c r="H172"/>
      <c r="I172"/>
      <c r="J172"/>
    </row>
    <row r="173" spans="2:10" ht="15" customHeight="1" x14ac:dyDescent="0.25">
      <c r="B173"/>
      <c r="C173"/>
      <c r="D173"/>
      <c r="E173"/>
      <c r="F173"/>
      <c r="G173"/>
      <c r="H173"/>
      <c r="I173"/>
      <c r="J173"/>
    </row>
    <row r="174" spans="2:10" ht="15" customHeight="1" x14ac:dyDescent="0.25">
      <c r="B174"/>
      <c r="C174"/>
      <c r="D174"/>
      <c r="E174"/>
      <c r="F174"/>
      <c r="G174"/>
      <c r="H174"/>
      <c r="I174"/>
      <c r="J174"/>
    </row>
    <row r="175" spans="2:10" ht="15" customHeight="1" x14ac:dyDescent="0.25">
      <c r="B175"/>
      <c r="C175"/>
      <c r="D175"/>
      <c r="E175"/>
      <c r="F175"/>
      <c r="G175"/>
      <c r="H175"/>
      <c r="I175"/>
      <c r="J175"/>
    </row>
    <row r="176" spans="2:10" ht="15" customHeight="1" x14ac:dyDescent="0.25">
      <c r="B176"/>
      <c r="C176"/>
      <c r="D176"/>
      <c r="E176"/>
      <c r="F176"/>
      <c r="G176"/>
      <c r="H176"/>
      <c r="I176"/>
      <c r="J176"/>
    </row>
    <row r="177" spans="2:10" ht="15" customHeight="1" x14ac:dyDescent="0.25">
      <c r="B177"/>
      <c r="C177"/>
      <c r="D177"/>
      <c r="E177"/>
      <c r="F177"/>
      <c r="G177"/>
      <c r="H177"/>
      <c r="I177"/>
      <c r="J177"/>
    </row>
    <row r="178" spans="2:10" ht="15" customHeight="1" x14ac:dyDescent="0.25">
      <c r="B178"/>
      <c r="C178"/>
      <c r="D178"/>
      <c r="E178"/>
      <c r="F178"/>
      <c r="G178"/>
      <c r="H178"/>
      <c r="I178"/>
      <c r="J178"/>
    </row>
    <row r="179" spans="2:10" ht="15" customHeight="1" x14ac:dyDescent="0.25">
      <c r="B179"/>
      <c r="C179"/>
      <c r="D179"/>
      <c r="E179"/>
      <c r="F179"/>
      <c r="G179"/>
      <c r="H179"/>
      <c r="I179"/>
      <c r="J179"/>
    </row>
    <row r="180" spans="2:10" ht="15" customHeight="1" x14ac:dyDescent="0.25">
      <c r="B180"/>
      <c r="C180"/>
      <c r="D180"/>
      <c r="E180"/>
      <c r="F180"/>
      <c r="G180"/>
      <c r="H180"/>
      <c r="I180"/>
      <c r="J180"/>
    </row>
    <row r="181" spans="2:10" ht="15" customHeight="1" x14ac:dyDescent="0.25">
      <c r="B181"/>
      <c r="C181"/>
      <c r="D181"/>
      <c r="E181"/>
      <c r="F181"/>
      <c r="G181"/>
      <c r="H181"/>
      <c r="I181"/>
      <c r="J181"/>
    </row>
    <row r="182" spans="2:10" ht="15" customHeight="1" x14ac:dyDescent="0.25">
      <c r="B182"/>
      <c r="C182"/>
      <c r="D182"/>
      <c r="E182"/>
      <c r="F182"/>
      <c r="G182"/>
      <c r="H182"/>
      <c r="I182"/>
      <c r="J182"/>
    </row>
    <row r="183" spans="2:10" ht="15" customHeight="1" x14ac:dyDescent="0.25">
      <c r="B183"/>
      <c r="C183"/>
      <c r="D183"/>
      <c r="E183"/>
      <c r="F183"/>
      <c r="G183"/>
      <c r="H183"/>
      <c r="I183"/>
      <c r="J183"/>
    </row>
    <row r="184" spans="2:10" ht="15" customHeight="1" x14ac:dyDescent="0.25">
      <c r="B184"/>
      <c r="C184"/>
      <c r="D184"/>
      <c r="E184"/>
      <c r="F184"/>
      <c r="G184"/>
      <c r="H184"/>
      <c r="I184"/>
      <c r="J184"/>
    </row>
    <row r="185" spans="2:10" ht="15" customHeight="1" x14ac:dyDescent="0.25">
      <c r="B185"/>
      <c r="C185"/>
      <c r="D185"/>
      <c r="E185"/>
      <c r="F185"/>
      <c r="G185"/>
      <c r="H185"/>
      <c r="I185"/>
      <c r="J185"/>
    </row>
    <row r="186" spans="2:10" ht="15" customHeight="1" x14ac:dyDescent="0.25">
      <c r="B186"/>
      <c r="C186"/>
      <c r="D186"/>
      <c r="E186"/>
      <c r="F186"/>
      <c r="G186"/>
      <c r="H186"/>
      <c r="I186"/>
      <c r="J186"/>
    </row>
    <row r="187" spans="2:10" ht="15" customHeight="1" x14ac:dyDescent="0.25">
      <c r="B187"/>
      <c r="C187"/>
      <c r="D187"/>
      <c r="E187"/>
      <c r="F187"/>
      <c r="G187"/>
      <c r="H187"/>
      <c r="I187"/>
    </row>
    <row r="188" spans="2:10" ht="15" customHeight="1" x14ac:dyDescent="0.25">
      <c r="B188"/>
      <c r="C188"/>
      <c r="D188"/>
      <c r="E188"/>
      <c r="F188"/>
      <c r="G188"/>
      <c r="H188"/>
      <c r="I188"/>
    </row>
    <row r="189" spans="2:10" ht="15" customHeight="1" x14ac:dyDescent="0.25">
      <c r="B189"/>
      <c r="C189"/>
      <c r="D189"/>
      <c r="E189"/>
      <c r="F189"/>
      <c r="G189"/>
      <c r="H189"/>
      <c r="I189"/>
    </row>
    <row r="190" spans="2:10" ht="15" customHeight="1" x14ac:dyDescent="0.25">
      <c r="B190"/>
      <c r="C190"/>
      <c r="D190"/>
      <c r="E190"/>
      <c r="F190"/>
      <c r="G190"/>
      <c r="H190"/>
      <c r="I190"/>
    </row>
  </sheetData>
  <mergeCells count="1">
    <mergeCell ref="B3:K3"/>
  </mergeCells>
  <hyperlinks>
    <hyperlink ref="L2" location="Cover!A1" display="Return to Index"/>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02"/>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2" ht="25.5" customHeight="1" x14ac:dyDescent="0.25">
      <c r="B2" s="49" t="str">
        <f>"National Cervical Screening Programme (NCSP) " &amp; TEXT(data!B4,"mmmm yyyy") &amp; " Monthy Report"</f>
        <v>National Cervical Screening Programme (NCSP) August 2016 Monthy Report</v>
      </c>
      <c r="C2" s="52"/>
      <c r="D2" s="52"/>
      <c r="E2" s="52"/>
      <c r="F2" s="52"/>
      <c r="H2" s="48"/>
      <c r="I2" s="48"/>
      <c r="L2" s="53" t="s">
        <v>95</v>
      </c>
    </row>
    <row r="3" spans="2:12" ht="25.5" customHeight="1" x14ac:dyDescent="0.25">
      <c r="B3" s="71" t="str">
        <f>"Table 6: National Cervical Screening Programme 3-year and 5-year coverage rates, screening volumes, withdrawn, and first screening events for women aged 25-69 years by DHB and Age Group, " &amp; TEXT(data!B4,"mmmm yyyy")</f>
        <v>Table 6: National Cervical Screening Programme 3-year and 5-year coverage rates, screening volumes, withdrawn, and first screening events for women aged 25-69 years by DHB and Age Group, August 2016</v>
      </c>
      <c r="C3" s="71"/>
      <c r="D3" s="71"/>
      <c r="E3" s="71"/>
      <c r="F3" s="71"/>
      <c r="G3" s="71"/>
      <c r="H3" s="71"/>
      <c r="I3" s="71"/>
      <c r="J3" s="71"/>
      <c r="K3" s="71"/>
    </row>
    <row r="6" spans="2:12" s="29" customFormat="1" ht="41.25" customHeight="1" x14ac:dyDescent="0.25">
      <c r="B6" s="6" t="s">
        <v>63</v>
      </c>
      <c r="C6" s="6" t="s">
        <v>62</v>
      </c>
      <c r="D6" s="7" t="s">
        <v>60</v>
      </c>
      <c r="E6" s="7" t="s">
        <v>41</v>
      </c>
      <c r="F6" s="7" t="s">
        <v>42</v>
      </c>
      <c r="G6" s="7" t="s">
        <v>43</v>
      </c>
      <c r="H6" s="7" t="s">
        <v>44</v>
      </c>
      <c r="I6" s="7" t="s">
        <v>61</v>
      </c>
      <c r="J6" s="7" t="s">
        <v>45</v>
      </c>
      <c r="K6" s="62" t="s">
        <v>87</v>
      </c>
      <c r="L6" s="62" t="s">
        <v>88</v>
      </c>
    </row>
    <row r="7" spans="2:12" s="29" customFormat="1" ht="15" customHeight="1" x14ac:dyDescent="0.25">
      <c r="B7" s="30" t="str">
        <f t="shared" ref="B7:B27" si="0">IF(B302 &lt;&gt; "", B302, "")</f>
        <v>Northland</v>
      </c>
      <c r="C7" s="30" t="str">
        <f t="shared" ref="C7:L7" si="1">IF(C302 &lt;&gt; "", C302, "")</f>
        <v>25 to 29</v>
      </c>
      <c r="D7" s="8">
        <f t="shared" si="1"/>
        <v>4530</v>
      </c>
      <c r="E7" s="8">
        <f t="shared" si="1"/>
        <v>3671</v>
      </c>
      <c r="F7" s="9">
        <f t="shared" si="1"/>
        <v>0.81037527593818981</v>
      </c>
      <c r="G7" s="8">
        <f t="shared" si="1"/>
        <v>2909</v>
      </c>
      <c r="H7" s="9">
        <f t="shared" si="1"/>
        <v>0.64216335540838854</v>
      </c>
      <c r="I7" s="8">
        <f t="shared" si="1"/>
        <v>23</v>
      </c>
      <c r="J7" s="9">
        <f t="shared" si="1"/>
        <v>0.22512234910277323</v>
      </c>
      <c r="K7" s="13">
        <f t="shared" si="1"/>
        <v>0</v>
      </c>
      <c r="L7" s="59">
        <f t="shared" si="1"/>
        <v>0</v>
      </c>
    </row>
    <row r="8" spans="2:12" s="29" customFormat="1" ht="15" customHeight="1" x14ac:dyDescent="0.25">
      <c r="B8" s="31" t="str">
        <f t="shared" si="0"/>
        <v/>
      </c>
      <c r="C8" s="31" t="str">
        <f t="shared" ref="C8:L17" si="2">IF(C303 &lt;&gt; "", C303, "")</f>
        <v>30 to 34</v>
      </c>
      <c r="D8" s="11">
        <f t="shared" si="2"/>
        <v>4098</v>
      </c>
      <c r="E8" s="11">
        <f t="shared" si="2"/>
        <v>3502</v>
      </c>
      <c r="F8" s="12">
        <f t="shared" si="2"/>
        <v>0.85456320156173748</v>
      </c>
      <c r="G8" s="11">
        <f t="shared" si="2"/>
        <v>2846</v>
      </c>
      <c r="H8" s="12">
        <f t="shared" si="2"/>
        <v>0.69448511469009278</v>
      </c>
      <c r="I8" s="11">
        <f t="shared" si="2"/>
        <v>12</v>
      </c>
      <c r="J8" s="12">
        <f t="shared" si="2"/>
        <v>0.12131423757371525</v>
      </c>
      <c r="K8" s="13">
        <f t="shared" si="2"/>
        <v>0</v>
      </c>
      <c r="L8" s="59">
        <f t="shared" si="2"/>
        <v>0</v>
      </c>
    </row>
    <row r="9" spans="2:12" s="29" customFormat="1" ht="15" customHeight="1" x14ac:dyDescent="0.25">
      <c r="B9" s="31" t="str">
        <f t="shared" si="0"/>
        <v/>
      </c>
      <c r="C9" s="31" t="str">
        <f t="shared" si="2"/>
        <v>35 to 39</v>
      </c>
      <c r="D9" s="11">
        <f t="shared" si="2"/>
        <v>4020</v>
      </c>
      <c r="E9" s="11">
        <f t="shared" si="2"/>
        <v>3554</v>
      </c>
      <c r="F9" s="12">
        <f t="shared" si="2"/>
        <v>0.88407960199004976</v>
      </c>
      <c r="G9" s="11">
        <f t="shared" si="2"/>
        <v>2900</v>
      </c>
      <c r="H9" s="12">
        <f t="shared" si="2"/>
        <v>0.72139303482587069</v>
      </c>
      <c r="I9" s="11">
        <f t="shared" si="2"/>
        <v>8</v>
      </c>
      <c r="J9" s="12">
        <f t="shared" si="2"/>
        <v>7.9207920792079209E-2</v>
      </c>
      <c r="K9" s="13">
        <f t="shared" si="2"/>
        <v>0</v>
      </c>
      <c r="L9" s="59">
        <f t="shared" si="2"/>
        <v>0</v>
      </c>
    </row>
    <row r="10" spans="2:12" s="29" customFormat="1" ht="15" customHeight="1" x14ac:dyDescent="0.25">
      <c r="B10" s="31" t="str">
        <f t="shared" si="0"/>
        <v/>
      </c>
      <c r="C10" s="31" t="str">
        <f t="shared" si="2"/>
        <v>40 to 44</v>
      </c>
      <c r="D10" s="11">
        <f t="shared" si="2"/>
        <v>4815</v>
      </c>
      <c r="E10" s="11">
        <f t="shared" si="2"/>
        <v>4315</v>
      </c>
      <c r="F10" s="12">
        <f t="shared" si="2"/>
        <v>0.89615784008307375</v>
      </c>
      <c r="G10" s="11">
        <f t="shared" si="2"/>
        <v>3580</v>
      </c>
      <c r="H10" s="12">
        <f t="shared" si="2"/>
        <v>0.74350986500519212</v>
      </c>
      <c r="I10" s="11">
        <f t="shared" si="2"/>
        <v>6</v>
      </c>
      <c r="J10" s="12">
        <f t="shared" si="2"/>
        <v>4.9758120248790602E-2</v>
      </c>
      <c r="K10" s="13">
        <f t="shared" si="2"/>
        <v>0</v>
      </c>
      <c r="L10" s="59">
        <f t="shared" si="2"/>
        <v>0</v>
      </c>
    </row>
    <row r="11" spans="2:12" s="29" customFormat="1" ht="15" customHeight="1" x14ac:dyDescent="0.25">
      <c r="B11" s="31" t="str">
        <f t="shared" si="0"/>
        <v/>
      </c>
      <c r="C11" s="31" t="str">
        <f t="shared" si="2"/>
        <v>45 to 49</v>
      </c>
      <c r="D11" s="11">
        <f t="shared" si="2"/>
        <v>5245</v>
      </c>
      <c r="E11" s="11">
        <f t="shared" si="2"/>
        <v>4977</v>
      </c>
      <c r="F11" s="12">
        <f t="shared" si="2"/>
        <v>0.9489037178265014</v>
      </c>
      <c r="G11" s="11">
        <f t="shared" si="2"/>
        <v>4187</v>
      </c>
      <c r="H11" s="12">
        <f t="shared" si="2"/>
        <v>0.79828408007626306</v>
      </c>
      <c r="I11" s="11">
        <f t="shared" si="2"/>
        <v>3</v>
      </c>
      <c r="J11" s="12">
        <f t="shared" si="2"/>
        <v>2.1415823914336704E-2</v>
      </c>
      <c r="K11" s="13">
        <f t="shared" si="2"/>
        <v>0</v>
      </c>
      <c r="L11" s="59">
        <f t="shared" si="2"/>
        <v>0</v>
      </c>
    </row>
    <row r="12" spans="2:12" s="29" customFormat="1" ht="15" customHeight="1" x14ac:dyDescent="0.25">
      <c r="B12" s="31" t="str">
        <f t="shared" si="0"/>
        <v/>
      </c>
      <c r="C12" s="31" t="str">
        <f t="shared" si="2"/>
        <v>50 to 54</v>
      </c>
      <c r="D12" s="11">
        <f t="shared" si="2"/>
        <v>5469</v>
      </c>
      <c r="E12" s="11">
        <f t="shared" si="2"/>
        <v>5092</v>
      </c>
      <c r="F12" s="12">
        <f t="shared" si="2"/>
        <v>0.93106600841104403</v>
      </c>
      <c r="G12" s="11">
        <f t="shared" si="2"/>
        <v>4222</v>
      </c>
      <c r="H12" s="12">
        <f t="shared" si="2"/>
        <v>0.77198756628268417</v>
      </c>
      <c r="I12" s="11">
        <f t="shared" si="2"/>
        <v>2</v>
      </c>
      <c r="J12" s="12">
        <f t="shared" si="2"/>
        <v>1.4571948998178506E-2</v>
      </c>
      <c r="K12" s="13">
        <f t="shared" si="2"/>
        <v>0</v>
      </c>
      <c r="L12" s="59">
        <f t="shared" si="2"/>
        <v>0</v>
      </c>
    </row>
    <row r="13" spans="2:12" s="29" customFormat="1" ht="15" customHeight="1" x14ac:dyDescent="0.25">
      <c r="B13" s="31" t="str">
        <f t="shared" si="0"/>
        <v/>
      </c>
      <c r="C13" s="31" t="str">
        <f t="shared" si="2"/>
        <v>55 to 59</v>
      </c>
      <c r="D13" s="11">
        <f t="shared" si="2"/>
        <v>5290</v>
      </c>
      <c r="E13" s="11">
        <f t="shared" si="2"/>
        <v>4934</v>
      </c>
      <c r="F13" s="12">
        <f t="shared" si="2"/>
        <v>0.93270321361058606</v>
      </c>
      <c r="G13" s="11">
        <f t="shared" si="2"/>
        <v>4136</v>
      </c>
      <c r="H13" s="12">
        <f t="shared" si="2"/>
        <v>0.78185255198487713</v>
      </c>
      <c r="I13" s="11">
        <f t="shared" si="2"/>
        <v>5</v>
      </c>
      <c r="J13" s="12">
        <f t="shared" si="2"/>
        <v>3.7950664136622389E-2</v>
      </c>
      <c r="K13" s="13">
        <f t="shared" si="2"/>
        <v>0</v>
      </c>
      <c r="L13" s="59">
        <f t="shared" si="2"/>
        <v>0</v>
      </c>
    </row>
    <row r="14" spans="2:12" s="29" customFormat="1" ht="15" customHeight="1" x14ac:dyDescent="0.25">
      <c r="B14" s="31" t="str">
        <f t="shared" si="0"/>
        <v/>
      </c>
      <c r="C14" s="31" t="str">
        <f t="shared" si="2"/>
        <v>60 to 64</v>
      </c>
      <c r="D14" s="11">
        <f t="shared" si="2"/>
        <v>4519</v>
      </c>
      <c r="E14" s="11">
        <f t="shared" si="2"/>
        <v>4112</v>
      </c>
      <c r="F14" s="12">
        <f t="shared" si="2"/>
        <v>0.90993582651028992</v>
      </c>
      <c r="G14" s="11">
        <f t="shared" si="2"/>
        <v>3489</v>
      </c>
      <c r="H14" s="12">
        <f t="shared" si="2"/>
        <v>0.77207346758132334</v>
      </c>
      <c r="I14" s="11">
        <f t="shared" si="2"/>
        <v>0</v>
      </c>
      <c r="J14" s="12">
        <f t="shared" si="2"/>
        <v>0</v>
      </c>
      <c r="K14" s="13">
        <f t="shared" si="2"/>
        <v>0</v>
      </c>
      <c r="L14" s="59">
        <f t="shared" si="2"/>
        <v>0</v>
      </c>
    </row>
    <row r="15" spans="2:12" s="29" customFormat="1" ht="15" customHeight="1" x14ac:dyDescent="0.25">
      <c r="B15" s="31" t="str">
        <f t="shared" si="0"/>
        <v/>
      </c>
      <c r="C15" s="31" t="str">
        <f t="shared" si="2"/>
        <v>65 to 69</v>
      </c>
      <c r="D15" s="11">
        <f t="shared" si="2"/>
        <v>3926</v>
      </c>
      <c r="E15" s="11">
        <f t="shared" si="2"/>
        <v>3454</v>
      </c>
      <c r="F15" s="12">
        <f t="shared" si="2"/>
        <v>0.87977585328578711</v>
      </c>
      <c r="G15" s="11">
        <f t="shared" si="2"/>
        <v>2890</v>
      </c>
      <c r="H15" s="12">
        <f t="shared" si="2"/>
        <v>0.73611818644931226</v>
      </c>
      <c r="I15" s="11">
        <f t="shared" si="2"/>
        <v>1</v>
      </c>
      <c r="J15" s="12">
        <f t="shared" si="2"/>
        <v>1.1472275334608029E-2</v>
      </c>
      <c r="K15" s="13">
        <f t="shared" si="2"/>
        <v>0</v>
      </c>
      <c r="L15" s="59">
        <f t="shared" si="2"/>
        <v>0</v>
      </c>
    </row>
    <row r="16" spans="2:12" s="29" customFormat="1" ht="15" customHeight="1" x14ac:dyDescent="0.25">
      <c r="B16" s="31" t="str">
        <f t="shared" si="0"/>
        <v>Northland Total</v>
      </c>
      <c r="C16" s="31" t="str">
        <f t="shared" si="2"/>
        <v/>
      </c>
      <c r="D16" s="11">
        <f t="shared" si="2"/>
        <v>41912</v>
      </c>
      <c r="E16" s="11">
        <f t="shared" si="2"/>
        <v>37611</v>
      </c>
      <c r="F16" s="12">
        <f t="shared" si="2"/>
        <v>0.89738022523382321</v>
      </c>
      <c r="G16" s="11">
        <f t="shared" si="2"/>
        <v>31159</v>
      </c>
      <c r="H16" s="12">
        <f t="shared" si="2"/>
        <v>0.7434386333269708</v>
      </c>
      <c r="I16" s="11">
        <f t="shared" si="2"/>
        <v>60</v>
      </c>
      <c r="J16" s="12">
        <f t="shared" si="2"/>
        <v>5.8261854669040304E-2</v>
      </c>
      <c r="K16" s="13">
        <f t="shared" si="2"/>
        <v>0</v>
      </c>
      <c r="L16" s="59">
        <f t="shared" si="2"/>
        <v>0</v>
      </c>
    </row>
    <row r="17" spans="2:12" s="29" customFormat="1" ht="15" customHeight="1" x14ac:dyDescent="0.25">
      <c r="B17" s="31" t="str">
        <f t="shared" si="0"/>
        <v>Waitemata</v>
      </c>
      <c r="C17" s="31" t="str">
        <f t="shared" si="2"/>
        <v>25 to 29</v>
      </c>
      <c r="D17" s="11">
        <f t="shared" si="2"/>
        <v>21081</v>
      </c>
      <c r="E17" s="11">
        <f t="shared" si="2"/>
        <v>15199</v>
      </c>
      <c r="F17" s="12">
        <f t="shared" si="2"/>
        <v>0.72098097813196715</v>
      </c>
      <c r="G17" s="11">
        <f t="shared" si="2"/>
        <v>12581</v>
      </c>
      <c r="H17" s="12">
        <f t="shared" si="2"/>
        <v>0.59679332099995253</v>
      </c>
      <c r="I17" s="11">
        <f t="shared" si="2"/>
        <v>95</v>
      </c>
      <c r="J17" s="12">
        <f t="shared" si="2"/>
        <v>0.1972318339100346</v>
      </c>
      <c r="K17" s="13">
        <f t="shared" si="2"/>
        <v>1</v>
      </c>
      <c r="L17" s="59">
        <f t="shared" si="2"/>
        <v>2.0761245674740482E-3</v>
      </c>
    </row>
    <row r="18" spans="2:12" s="29" customFormat="1" ht="15" customHeight="1" x14ac:dyDescent="0.25">
      <c r="B18" s="31" t="str">
        <f t="shared" si="0"/>
        <v/>
      </c>
      <c r="C18" s="31" t="str">
        <f t="shared" ref="C18:H18" si="3">IF(C313 &lt;&gt; "", C313, "")</f>
        <v>30 to 34</v>
      </c>
      <c r="D18" s="11">
        <f t="shared" si="3"/>
        <v>20326</v>
      </c>
      <c r="E18" s="11">
        <f t="shared" si="3"/>
        <v>17432</v>
      </c>
      <c r="F18" s="12">
        <f t="shared" si="3"/>
        <v>0.85762078126537444</v>
      </c>
      <c r="G18" s="11">
        <f t="shared" si="3"/>
        <v>14670</v>
      </c>
      <c r="H18" s="12">
        <f t="shared" si="3"/>
        <v>0.721735707960248</v>
      </c>
      <c r="I18" s="11">
        <f t="shared" ref="I18:L18" si="4">IF(I313 &lt;&gt; "", I313, "")</f>
        <v>90</v>
      </c>
      <c r="J18" s="12">
        <f t="shared" si="4"/>
        <v>0.16759776536312848</v>
      </c>
      <c r="K18" s="13">
        <f t="shared" si="4"/>
        <v>0</v>
      </c>
      <c r="L18" s="59">
        <f t="shared" si="4"/>
        <v>0</v>
      </c>
    </row>
    <row r="19" spans="2:12" s="29" customFormat="1" ht="15" customHeight="1" x14ac:dyDescent="0.25">
      <c r="B19" s="31" t="str">
        <f t="shared" si="0"/>
        <v/>
      </c>
      <c r="C19" s="31" t="str">
        <f t="shared" ref="C19:C27" si="5">IF(C314 &lt;&gt; "", C314, "")</f>
        <v>35 to 39</v>
      </c>
      <c r="D19" s="11">
        <f t="shared" ref="D19:L27" si="6">IF(D314 &lt;&gt; "", D314, "")</f>
        <v>19504</v>
      </c>
      <c r="E19" s="11">
        <f t="shared" si="6"/>
        <v>17562</v>
      </c>
      <c r="F19" s="12">
        <f t="shared" si="6"/>
        <v>0.90043068088597211</v>
      </c>
      <c r="G19" s="11">
        <f t="shared" si="6"/>
        <v>14889</v>
      </c>
      <c r="H19" s="12">
        <f t="shared" si="6"/>
        <v>0.76338187038556193</v>
      </c>
      <c r="I19" s="11">
        <f t="shared" si="6"/>
        <v>48</v>
      </c>
      <c r="J19" s="12">
        <f t="shared" si="6"/>
        <v>9.0239699201002666E-2</v>
      </c>
      <c r="K19" s="13">
        <f t="shared" si="6"/>
        <v>0</v>
      </c>
      <c r="L19" s="59">
        <f t="shared" si="6"/>
        <v>0</v>
      </c>
    </row>
    <row r="20" spans="2:12" s="29" customFormat="1" ht="15" customHeight="1" x14ac:dyDescent="0.25">
      <c r="B20" s="31" t="str">
        <f t="shared" si="0"/>
        <v/>
      </c>
      <c r="C20" s="31" t="str">
        <f t="shared" si="5"/>
        <v>40 to 44</v>
      </c>
      <c r="D20" s="11">
        <f t="shared" si="6"/>
        <v>19969</v>
      </c>
      <c r="E20" s="11">
        <f t="shared" si="6"/>
        <v>18429</v>
      </c>
      <c r="F20" s="12">
        <f t="shared" si="6"/>
        <v>0.92288046472031648</v>
      </c>
      <c r="G20" s="11">
        <f t="shared" si="6"/>
        <v>15668</v>
      </c>
      <c r="H20" s="12">
        <f t="shared" si="6"/>
        <v>0.78461615504031246</v>
      </c>
      <c r="I20" s="11">
        <f t="shared" si="6"/>
        <v>37</v>
      </c>
      <c r="J20" s="12">
        <f t="shared" si="6"/>
        <v>6.7252347773401999E-2</v>
      </c>
      <c r="K20" s="13">
        <f t="shared" si="6"/>
        <v>0</v>
      </c>
      <c r="L20" s="59">
        <f t="shared" si="6"/>
        <v>0</v>
      </c>
    </row>
    <row r="21" spans="2:12" s="29" customFormat="1" ht="15" customHeight="1" x14ac:dyDescent="0.25">
      <c r="B21" s="31" t="str">
        <f t="shared" si="0"/>
        <v/>
      </c>
      <c r="C21" s="31" t="str">
        <f t="shared" si="5"/>
        <v>45 to 49</v>
      </c>
      <c r="D21" s="11">
        <f t="shared" si="6"/>
        <v>20554</v>
      </c>
      <c r="E21" s="11">
        <f t="shared" si="6"/>
        <v>19155</v>
      </c>
      <c r="F21" s="12">
        <f t="shared" si="6"/>
        <v>0.93193538970516687</v>
      </c>
      <c r="G21" s="11">
        <f t="shared" si="6"/>
        <v>16407</v>
      </c>
      <c r="H21" s="12">
        <f t="shared" si="6"/>
        <v>0.79823878563783202</v>
      </c>
      <c r="I21" s="11">
        <f t="shared" si="6"/>
        <v>16</v>
      </c>
      <c r="J21" s="12">
        <f t="shared" si="6"/>
        <v>2.8247756363101371E-2</v>
      </c>
      <c r="K21" s="13">
        <f t="shared" si="6"/>
        <v>0</v>
      </c>
      <c r="L21" s="59">
        <f t="shared" si="6"/>
        <v>0</v>
      </c>
    </row>
    <row r="22" spans="2:12" s="29" customFormat="1" ht="15" customHeight="1" x14ac:dyDescent="0.25">
      <c r="B22" s="31" t="str">
        <f t="shared" si="0"/>
        <v/>
      </c>
      <c r="C22" s="31" t="str">
        <f t="shared" si="5"/>
        <v>50 to 54</v>
      </c>
      <c r="D22" s="11">
        <f t="shared" si="6"/>
        <v>18288</v>
      </c>
      <c r="E22" s="11">
        <f t="shared" si="6"/>
        <v>17364</v>
      </c>
      <c r="F22" s="12">
        <f t="shared" si="6"/>
        <v>0.94947506561679795</v>
      </c>
      <c r="G22" s="11">
        <f t="shared" si="6"/>
        <v>14825</v>
      </c>
      <c r="H22" s="12">
        <f t="shared" si="6"/>
        <v>0.81064085739282588</v>
      </c>
      <c r="I22" s="11">
        <f t="shared" si="6"/>
        <v>11</v>
      </c>
      <c r="J22" s="12">
        <f t="shared" si="6"/>
        <v>2.1970705725699067E-2</v>
      </c>
      <c r="K22" s="13">
        <f t="shared" si="6"/>
        <v>0</v>
      </c>
      <c r="L22" s="59">
        <f t="shared" si="6"/>
        <v>0</v>
      </c>
    </row>
    <row r="23" spans="2:12" s="29" customFormat="1" ht="15" customHeight="1" x14ac:dyDescent="0.25">
      <c r="B23" s="31" t="str">
        <f t="shared" si="0"/>
        <v/>
      </c>
      <c r="C23" s="31" t="str">
        <f t="shared" si="5"/>
        <v>55 to 59</v>
      </c>
      <c r="D23" s="11">
        <f t="shared" si="6"/>
        <v>15408</v>
      </c>
      <c r="E23" s="11">
        <f t="shared" si="6"/>
        <v>14572</v>
      </c>
      <c r="F23" s="12">
        <f t="shared" si="6"/>
        <v>0.94574247144340606</v>
      </c>
      <c r="G23" s="11">
        <f t="shared" si="6"/>
        <v>12426</v>
      </c>
      <c r="H23" s="12">
        <f t="shared" si="6"/>
        <v>0.80646417445482865</v>
      </c>
      <c r="I23" s="11">
        <f t="shared" si="6"/>
        <v>17</v>
      </c>
      <c r="J23" s="12">
        <f t="shared" si="6"/>
        <v>4.0718562874251497E-2</v>
      </c>
      <c r="K23" s="13">
        <f t="shared" si="6"/>
        <v>0</v>
      </c>
      <c r="L23" s="59">
        <f t="shared" si="6"/>
        <v>0</v>
      </c>
    </row>
    <row r="24" spans="2:12" s="29" customFormat="1" ht="15" customHeight="1" x14ac:dyDescent="0.25">
      <c r="B24" s="31" t="str">
        <f t="shared" si="0"/>
        <v/>
      </c>
      <c r="C24" s="31" t="str">
        <f t="shared" si="5"/>
        <v>60 to 64</v>
      </c>
      <c r="D24" s="11">
        <f t="shared" si="6"/>
        <v>11859</v>
      </c>
      <c r="E24" s="11">
        <f t="shared" si="6"/>
        <v>11114</v>
      </c>
      <c r="F24" s="12">
        <f t="shared" si="6"/>
        <v>0.93717851420861797</v>
      </c>
      <c r="G24" s="11">
        <f t="shared" si="6"/>
        <v>9532</v>
      </c>
      <c r="H24" s="12">
        <f t="shared" si="6"/>
        <v>0.80377772156168314</v>
      </c>
      <c r="I24" s="11">
        <f t="shared" si="6"/>
        <v>22</v>
      </c>
      <c r="J24" s="12">
        <f t="shared" si="6"/>
        <v>7.0381231671554259E-2</v>
      </c>
      <c r="K24" s="13">
        <f t="shared" si="6"/>
        <v>1</v>
      </c>
      <c r="L24" s="59">
        <f t="shared" si="6"/>
        <v>3.1991468941615572E-3</v>
      </c>
    </row>
    <row r="25" spans="2:12" s="29" customFormat="1" ht="15" customHeight="1" x14ac:dyDescent="0.25">
      <c r="B25" s="31" t="str">
        <f t="shared" si="0"/>
        <v/>
      </c>
      <c r="C25" s="31" t="str">
        <f t="shared" si="5"/>
        <v>65 to 69</v>
      </c>
      <c r="D25" s="11">
        <f t="shared" si="6"/>
        <v>9896</v>
      </c>
      <c r="E25" s="11">
        <f t="shared" si="6"/>
        <v>8675</v>
      </c>
      <c r="F25" s="12">
        <f t="shared" si="6"/>
        <v>0.87661681487469689</v>
      </c>
      <c r="G25" s="11">
        <f t="shared" si="6"/>
        <v>7352</v>
      </c>
      <c r="H25" s="12">
        <f t="shared" si="6"/>
        <v>0.74292643492320132</v>
      </c>
      <c r="I25" s="11">
        <f t="shared" si="6"/>
        <v>5</v>
      </c>
      <c r="J25" s="12">
        <f t="shared" si="6"/>
        <v>2.1276595744680851E-2</v>
      </c>
      <c r="K25" s="13">
        <f t="shared" si="6"/>
        <v>0</v>
      </c>
      <c r="L25" s="59">
        <f t="shared" si="6"/>
        <v>0</v>
      </c>
    </row>
    <row r="26" spans="2:12" s="29" customFormat="1" ht="15" customHeight="1" x14ac:dyDescent="0.25">
      <c r="B26" s="31" t="str">
        <f t="shared" si="0"/>
        <v>Waitemata Total</v>
      </c>
      <c r="C26" s="31" t="str">
        <f t="shared" si="5"/>
        <v/>
      </c>
      <c r="D26" s="11">
        <f t="shared" si="6"/>
        <v>156885</v>
      </c>
      <c r="E26" s="11">
        <f t="shared" si="6"/>
        <v>139502</v>
      </c>
      <c r="F26" s="12">
        <f t="shared" si="6"/>
        <v>0.88919909487841409</v>
      </c>
      <c r="G26" s="11">
        <f t="shared" si="6"/>
        <v>118350</v>
      </c>
      <c r="H26" s="12">
        <f t="shared" si="6"/>
        <v>0.75437422315708957</v>
      </c>
      <c r="I26" s="11">
        <f t="shared" si="6"/>
        <v>341</v>
      </c>
      <c r="J26" s="12">
        <f t="shared" si="6"/>
        <v>8.2508317370702688E-2</v>
      </c>
      <c r="K26" s="13">
        <f t="shared" si="6"/>
        <v>2</v>
      </c>
      <c r="L26" s="59">
        <f t="shared" si="6"/>
        <v>4.8391974997479583E-4</v>
      </c>
    </row>
    <row r="27" spans="2:12" s="29" customFormat="1" ht="15" customHeight="1" x14ac:dyDescent="0.25">
      <c r="B27" s="31" t="str">
        <f t="shared" si="0"/>
        <v>Auckland</v>
      </c>
      <c r="C27" s="31" t="str">
        <f t="shared" si="5"/>
        <v>25 to 29</v>
      </c>
      <c r="D27" s="11">
        <f t="shared" si="6"/>
        <v>26164</v>
      </c>
      <c r="E27" s="11">
        <f t="shared" si="6"/>
        <v>16595</v>
      </c>
      <c r="F27" s="12">
        <f t="shared" si="6"/>
        <v>0.63426846048004892</v>
      </c>
      <c r="G27" s="11">
        <f t="shared" si="6"/>
        <v>13906</v>
      </c>
      <c r="H27" s="12">
        <f t="shared" si="6"/>
        <v>0.53149365540437243</v>
      </c>
      <c r="I27" s="11">
        <f t="shared" si="6"/>
        <v>165</v>
      </c>
      <c r="J27" s="12">
        <f t="shared" si="6"/>
        <v>0.29649595687331537</v>
      </c>
      <c r="K27" s="13">
        <f t="shared" si="6"/>
        <v>0</v>
      </c>
      <c r="L27" s="59">
        <f t="shared" si="6"/>
        <v>0</v>
      </c>
    </row>
    <row r="28" spans="2:12" s="29" customFormat="1" ht="15" customHeight="1" x14ac:dyDescent="0.25">
      <c r="B28" s="31" t="str">
        <f t="shared" ref="B28:L43" si="7">IF(B323 &lt;&gt; "", B323, "")</f>
        <v/>
      </c>
      <c r="C28" s="31" t="str">
        <f t="shared" si="7"/>
        <v>30 to 34</v>
      </c>
      <c r="D28" s="11">
        <f t="shared" si="7"/>
        <v>22479</v>
      </c>
      <c r="E28" s="11">
        <f t="shared" si="7"/>
        <v>17872</v>
      </c>
      <c r="F28" s="12">
        <f t="shared" si="7"/>
        <v>0.79505316072779042</v>
      </c>
      <c r="G28" s="11">
        <f t="shared" si="7"/>
        <v>14884</v>
      </c>
      <c r="H28" s="12">
        <f t="shared" si="7"/>
        <v>0.66212909826949595</v>
      </c>
      <c r="I28" s="11">
        <f t="shared" si="7"/>
        <v>131</v>
      </c>
      <c r="J28" s="12">
        <f t="shared" si="7"/>
        <v>0.22935512109716955</v>
      </c>
      <c r="K28" s="13">
        <f t="shared" si="7"/>
        <v>0</v>
      </c>
      <c r="L28" s="59">
        <f t="shared" si="7"/>
        <v>0</v>
      </c>
    </row>
    <row r="29" spans="2:12" ht="15" customHeight="1" x14ac:dyDescent="0.25">
      <c r="B29" s="31" t="str">
        <f t="shared" si="7"/>
        <v/>
      </c>
      <c r="C29" s="31" t="str">
        <f t="shared" si="7"/>
        <v>35 to 39</v>
      </c>
      <c r="D29" s="11">
        <f t="shared" si="7"/>
        <v>17443</v>
      </c>
      <c r="E29" s="11">
        <f t="shared" si="7"/>
        <v>16054</v>
      </c>
      <c r="F29" s="12">
        <f t="shared" si="7"/>
        <v>0.92036920254543375</v>
      </c>
      <c r="G29" s="11">
        <f t="shared" si="7"/>
        <v>13599</v>
      </c>
      <c r="H29" s="12">
        <f t="shared" si="7"/>
        <v>0.77962506449578628</v>
      </c>
      <c r="I29" s="11">
        <f t="shared" si="7"/>
        <v>50</v>
      </c>
      <c r="J29" s="12">
        <f t="shared" si="7"/>
        <v>0.10121457489878542</v>
      </c>
      <c r="K29" s="13">
        <f t="shared" si="7"/>
        <v>0</v>
      </c>
      <c r="L29" s="59">
        <f t="shared" si="7"/>
        <v>0</v>
      </c>
    </row>
    <row r="30" spans="2:12" ht="15" customHeight="1" x14ac:dyDescent="0.25">
      <c r="B30" s="31" t="str">
        <f t="shared" si="7"/>
        <v/>
      </c>
      <c r="C30" s="31" t="str">
        <f t="shared" si="7"/>
        <v>40 to 44</v>
      </c>
      <c r="D30" s="11">
        <f t="shared" si="7"/>
        <v>16501</v>
      </c>
      <c r="E30" s="11">
        <f t="shared" si="7"/>
        <v>15595</v>
      </c>
      <c r="F30" s="12">
        <f t="shared" si="7"/>
        <v>0.94509423671292647</v>
      </c>
      <c r="G30" s="11">
        <f t="shared" si="7"/>
        <v>13337</v>
      </c>
      <c r="H30" s="12">
        <f t="shared" si="7"/>
        <v>0.80825404520938127</v>
      </c>
      <c r="I30" s="11">
        <f t="shared" si="7"/>
        <v>35</v>
      </c>
      <c r="J30" s="12">
        <f t="shared" si="7"/>
        <v>7.4746396155899633E-2</v>
      </c>
      <c r="K30" s="13">
        <f t="shared" si="7"/>
        <v>0</v>
      </c>
      <c r="L30" s="59">
        <f t="shared" si="7"/>
        <v>0</v>
      </c>
    </row>
    <row r="31" spans="2:12" ht="15" customHeight="1" x14ac:dyDescent="0.25">
      <c r="B31" s="31" t="str">
        <f t="shared" si="7"/>
        <v/>
      </c>
      <c r="C31" s="31" t="str">
        <f t="shared" si="7"/>
        <v>45 to 49</v>
      </c>
      <c r="D31" s="11">
        <f t="shared" si="7"/>
        <v>15665</v>
      </c>
      <c r="E31" s="11">
        <f t="shared" si="7"/>
        <v>14881</v>
      </c>
      <c r="F31" s="12">
        <f t="shared" si="7"/>
        <v>0.94995212256623041</v>
      </c>
      <c r="G31" s="11">
        <f t="shared" si="7"/>
        <v>12804</v>
      </c>
      <c r="H31" s="12">
        <f t="shared" si="7"/>
        <v>0.81736354931375677</v>
      </c>
      <c r="I31" s="11">
        <f t="shared" si="7"/>
        <v>20</v>
      </c>
      <c r="J31" s="12">
        <f t="shared" si="7"/>
        <v>4.5722994856163074E-2</v>
      </c>
      <c r="K31" s="13">
        <f t="shared" si="7"/>
        <v>1</v>
      </c>
      <c r="L31" s="59">
        <f t="shared" si="7"/>
        <v>2.2861497428081539E-3</v>
      </c>
    </row>
    <row r="32" spans="2:12" ht="15" customHeight="1" x14ac:dyDescent="0.25">
      <c r="B32" s="31" t="str">
        <f t="shared" si="7"/>
        <v/>
      </c>
      <c r="C32" s="31" t="str">
        <f t="shared" si="7"/>
        <v>50 to 54</v>
      </c>
      <c r="D32" s="11">
        <f t="shared" si="7"/>
        <v>14184</v>
      </c>
      <c r="E32" s="11">
        <f t="shared" si="7"/>
        <v>13603</v>
      </c>
      <c r="F32" s="12">
        <f t="shared" si="7"/>
        <v>0.95903835307388607</v>
      </c>
      <c r="G32" s="11">
        <f t="shared" si="7"/>
        <v>11678</v>
      </c>
      <c r="H32" s="12">
        <f t="shared" si="7"/>
        <v>0.82332205301748451</v>
      </c>
      <c r="I32" s="11">
        <f t="shared" si="7"/>
        <v>9</v>
      </c>
      <c r="J32" s="12">
        <f t="shared" si="7"/>
        <v>2.2369511184755594E-2</v>
      </c>
      <c r="K32" s="13">
        <f t="shared" si="7"/>
        <v>0</v>
      </c>
      <c r="L32" s="59">
        <f t="shared" si="7"/>
        <v>0</v>
      </c>
    </row>
    <row r="33" spans="2:12" ht="15" customHeight="1" x14ac:dyDescent="0.25">
      <c r="B33" s="31" t="str">
        <f t="shared" si="7"/>
        <v/>
      </c>
      <c r="C33" s="31" t="str">
        <f t="shared" si="7"/>
        <v>55 to 59</v>
      </c>
      <c r="D33" s="11">
        <f t="shared" si="7"/>
        <v>11742</v>
      </c>
      <c r="E33" s="11">
        <f t="shared" si="7"/>
        <v>11124</v>
      </c>
      <c r="F33" s="12">
        <f t="shared" si="7"/>
        <v>0.94736842105263153</v>
      </c>
      <c r="G33" s="11">
        <f t="shared" si="7"/>
        <v>9512</v>
      </c>
      <c r="H33" s="12">
        <f t="shared" si="7"/>
        <v>0.81008346107988416</v>
      </c>
      <c r="I33" s="11">
        <f t="shared" si="7"/>
        <v>16</v>
      </c>
      <c r="J33" s="12">
        <f t="shared" si="7"/>
        <v>4.9256028732683428E-2</v>
      </c>
      <c r="K33" s="13">
        <f t="shared" si="7"/>
        <v>0</v>
      </c>
      <c r="L33" s="59">
        <f t="shared" si="7"/>
        <v>0</v>
      </c>
    </row>
    <row r="34" spans="2:12" ht="15" customHeight="1" x14ac:dyDescent="0.25">
      <c r="B34" s="31" t="str">
        <f t="shared" si="7"/>
        <v/>
      </c>
      <c r="C34" s="31" t="str">
        <f t="shared" si="7"/>
        <v>60 to 64</v>
      </c>
      <c r="D34" s="11">
        <f t="shared" si="7"/>
        <v>9329</v>
      </c>
      <c r="E34" s="11">
        <f t="shared" si="7"/>
        <v>8840</v>
      </c>
      <c r="F34" s="12">
        <f t="shared" si="7"/>
        <v>0.94758280630292635</v>
      </c>
      <c r="G34" s="11">
        <f t="shared" si="7"/>
        <v>7658</v>
      </c>
      <c r="H34" s="12">
        <f t="shared" si="7"/>
        <v>0.82088112337871155</v>
      </c>
      <c r="I34" s="11">
        <f t="shared" si="7"/>
        <v>17</v>
      </c>
      <c r="J34" s="12">
        <f t="shared" si="7"/>
        <v>6.589147286821706E-2</v>
      </c>
      <c r="K34" s="13">
        <f t="shared" si="7"/>
        <v>0</v>
      </c>
      <c r="L34" s="59">
        <f t="shared" si="7"/>
        <v>0</v>
      </c>
    </row>
    <row r="35" spans="2:12" ht="15" customHeight="1" x14ac:dyDescent="0.25">
      <c r="B35" s="31" t="str">
        <f t="shared" si="7"/>
        <v/>
      </c>
      <c r="C35" s="31" t="str">
        <f t="shared" si="7"/>
        <v>65 to 69</v>
      </c>
      <c r="D35" s="11">
        <f t="shared" si="7"/>
        <v>7133</v>
      </c>
      <c r="E35" s="11">
        <f t="shared" si="7"/>
        <v>6346</v>
      </c>
      <c r="F35" s="12">
        <f t="shared" si="7"/>
        <v>0.8896677414832469</v>
      </c>
      <c r="G35" s="11">
        <f t="shared" si="7"/>
        <v>5432</v>
      </c>
      <c r="H35" s="12">
        <f t="shared" si="7"/>
        <v>0.76153091265947004</v>
      </c>
      <c r="I35" s="11">
        <f t="shared" si="7"/>
        <v>7</v>
      </c>
      <c r="J35" s="12">
        <f t="shared" si="7"/>
        <v>3.9436619718309862E-2</v>
      </c>
      <c r="K35" s="13">
        <f t="shared" si="7"/>
        <v>0</v>
      </c>
      <c r="L35" s="59">
        <f t="shared" si="7"/>
        <v>0</v>
      </c>
    </row>
    <row r="36" spans="2:12" ht="15" customHeight="1" x14ac:dyDescent="0.25">
      <c r="B36" s="31" t="str">
        <f t="shared" si="7"/>
        <v>Auckland Total</v>
      </c>
      <c r="C36" s="31" t="str">
        <f t="shared" si="7"/>
        <v/>
      </c>
      <c r="D36" s="11">
        <f t="shared" si="7"/>
        <v>140640</v>
      </c>
      <c r="E36" s="11">
        <f t="shared" si="7"/>
        <v>120910</v>
      </c>
      <c r="F36" s="12">
        <f t="shared" si="7"/>
        <v>0.85971274175199086</v>
      </c>
      <c r="G36" s="11">
        <f t="shared" si="7"/>
        <v>102810</v>
      </c>
      <c r="H36" s="12">
        <f t="shared" si="7"/>
        <v>0.73101535836177478</v>
      </c>
      <c r="I36" s="11">
        <f t="shared" si="7"/>
        <v>450</v>
      </c>
      <c r="J36" s="12">
        <f t="shared" si="7"/>
        <v>0.12195121951219512</v>
      </c>
      <c r="K36" s="13">
        <f t="shared" si="7"/>
        <v>1</v>
      </c>
      <c r="L36" s="59">
        <f t="shared" si="7"/>
        <v>2.7100271002710027E-4</v>
      </c>
    </row>
    <row r="37" spans="2:12" ht="15" customHeight="1" x14ac:dyDescent="0.25">
      <c r="B37" s="31" t="str">
        <f t="shared" si="7"/>
        <v>Counties Manukau</v>
      </c>
      <c r="C37" s="31" t="str">
        <f t="shared" si="7"/>
        <v>25 to 29</v>
      </c>
      <c r="D37" s="11">
        <f t="shared" si="7"/>
        <v>19772</v>
      </c>
      <c r="E37" s="11">
        <f t="shared" si="7"/>
        <v>14961</v>
      </c>
      <c r="F37" s="12">
        <f t="shared" si="7"/>
        <v>0.75667610762694715</v>
      </c>
      <c r="G37" s="11">
        <f t="shared" si="7"/>
        <v>12296</v>
      </c>
      <c r="H37" s="12">
        <f t="shared" si="7"/>
        <v>0.62188954076471781</v>
      </c>
      <c r="I37" s="11">
        <f t="shared" si="7"/>
        <v>97</v>
      </c>
      <c r="J37" s="12">
        <f t="shared" si="7"/>
        <v>0.20141893061083233</v>
      </c>
      <c r="K37" s="13">
        <f t="shared" si="7"/>
        <v>0</v>
      </c>
      <c r="L37" s="59">
        <f t="shared" si="7"/>
        <v>0</v>
      </c>
    </row>
    <row r="38" spans="2:12" ht="15" customHeight="1" x14ac:dyDescent="0.25">
      <c r="B38" s="31" t="str">
        <f t="shared" si="7"/>
        <v/>
      </c>
      <c r="C38" s="31" t="str">
        <f t="shared" si="7"/>
        <v>30 to 34</v>
      </c>
      <c r="D38" s="11">
        <f t="shared" si="7"/>
        <v>18593</v>
      </c>
      <c r="E38" s="11">
        <f t="shared" si="7"/>
        <v>15569</v>
      </c>
      <c r="F38" s="12">
        <f t="shared" si="7"/>
        <v>0.83735814553864363</v>
      </c>
      <c r="G38" s="11">
        <f t="shared" si="7"/>
        <v>12944</v>
      </c>
      <c r="H38" s="12">
        <f t="shared" si="7"/>
        <v>0.69617598020760496</v>
      </c>
      <c r="I38" s="11">
        <f t="shared" si="7"/>
        <v>60</v>
      </c>
      <c r="J38" s="12">
        <f t="shared" si="7"/>
        <v>0.12379642365887207</v>
      </c>
      <c r="K38" s="13">
        <f t="shared" si="7"/>
        <v>0</v>
      </c>
      <c r="L38" s="59">
        <f t="shared" si="7"/>
        <v>0</v>
      </c>
    </row>
    <row r="39" spans="2:12" ht="15" customHeight="1" x14ac:dyDescent="0.25">
      <c r="B39" s="31" t="str">
        <f t="shared" si="7"/>
        <v/>
      </c>
      <c r="C39" s="31" t="str">
        <f t="shared" si="7"/>
        <v>35 to 39</v>
      </c>
      <c r="D39" s="11">
        <f t="shared" si="7"/>
        <v>17034</v>
      </c>
      <c r="E39" s="11">
        <f t="shared" si="7"/>
        <v>14816</v>
      </c>
      <c r="F39" s="12">
        <f t="shared" si="7"/>
        <v>0.86978983210050487</v>
      </c>
      <c r="G39" s="11">
        <f t="shared" si="7"/>
        <v>12410</v>
      </c>
      <c r="H39" s="12">
        <f t="shared" si="7"/>
        <v>0.72854291417165673</v>
      </c>
      <c r="I39" s="11">
        <f t="shared" si="7"/>
        <v>30</v>
      </c>
      <c r="J39" s="12">
        <f t="shared" si="7"/>
        <v>6.7707353770923462E-2</v>
      </c>
      <c r="K39" s="13">
        <f t="shared" si="7"/>
        <v>0</v>
      </c>
      <c r="L39" s="59">
        <f t="shared" si="7"/>
        <v>0</v>
      </c>
    </row>
    <row r="40" spans="2:12" ht="15" customHeight="1" x14ac:dyDescent="0.25">
      <c r="B40" s="31" t="str">
        <f t="shared" si="7"/>
        <v/>
      </c>
      <c r="C40" s="31" t="str">
        <f t="shared" si="7"/>
        <v>40 to 44</v>
      </c>
      <c r="D40" s="11">
        <f t="shared" si="7"/>
        <v>17183</v>
      </c>
      <c r="E40" s="11">
        <f t="shared" si="7"/>
        <v>15345</v>
      </c>
      <c r="F40" s="12">
        <f t="shared" si="7"/>
        <v>0.89303381248908809</v>
      </c>
      <c r="G40" s="11">
        <f t="shared" si="7"/>
        <v>12897</v>
      </c>
      <c r="H40" s="12">
        <f t="shared" si="7"/>
        <v>0.75056742128848275</v>
      </c>
      <c r="I40" s="11">
        <f t="shared" si="7"/>
        <v>38</v>
      </c>
      <c r="J40" s="12">
        <f t="shared" si="7"/>
        <v>8.3746556473829198E-2</v>
      </c>
      <c r="K40" s="13">
        <f t="shared" si="7"/>
        <v>0</v>
      </c>
      <c r="L40" s="59">
        <f t="shared" si="7"/>
        <v>0</v>
      </c>
    </row>
    <row r="41" spans="2:12" ht="15" customHeight="1" x14ac:dyDescent="0.25">
      <c r="B41" s="31" t="str">
        <f t="shared" si="7"/>
        <v/>
      </c>
      <c r="C41" s="31" t="str">
        <f t="shared" si="7"/>
        <v>45 to 49</v>
      </c>
      <c r="D41" s="11">
        <f t="shared" si="7"/>
        <v>17307</v>
      </c>
      <c r="E41" s="11">
        <f t="shared" si="7"/>
        <v>16018</v>
      </c>
      <c r="F41" s="12">
        <f t="shared" si="7"/>
        <v>0.92552146530305657</v>
      </c>
      <c r="G41" s="11">
        <f t="shared" si="7"/>
        <v>13539</v>
      </c>
      <c r="H41" s="12">
        <f t="shared" si="7"/>
        <v>0.78228462471832205</v>
      </c>
      <c r="I41" s="11">
        <f t="shared" si="7"/>
        <v>23</v>
      </c>
      <c r="J41" s="12">
        <f t="shared" si="7"/>
        <v>4.8268625393494226E-2</v>
      </c>
      <c r="K41" s="13">
        <f t="shared" si="7"/>
        <v>0</v>
      </c>
      <c r="L41" s="59">
        <f t="shared" si="7"/>
        <v>0</v>
      </c>
    </row>
    <row r="42" spans="2:12" ht="15" customHeight="1" x14ac:dyDescent="0.25">
      <c r="B42" s="31" t="str">
        <f t="shared" si="7"/>
        <v/>
      </c>
      <c r="C42" s="31" t="str">
        <f t="shared" si="7"/>
        <v>50 to 54</v>
      </c>
      <c r="D42" s="11">
        <f t="shared" si="7"/>
        <v>15472</v>
      </c>
      <c r="E42" s="11">
        <f t="shared" si="7"/>
        <v>14479</v>
      </c>
      <c r="F42" s="12">
        <f t="shared" si="7"/>
        <v>0.93581954498448816</v>
      </c>
      <c r="G42" s="11">
        <f t="shared" si="7"/>
        <v>12361</v>
      </c>
      <c r="H42" s="12">
        <f t="shared" si="7"/>
        <v>0.79892709410548091</v>
      </c>
      <c r="I42" s="11">
        <f t="shared" si="7"/>
        <v>16</v>
      </c>
      <c r="J42" s="12">
        <f t="shared" si="7"/>
        <v>3.7877293351745903E-2</v>
      </c>
      <c r="K42" s="13">
        <f t="shared" si="7"/>
        <v>0</v>
      </c>
      <c r="L42" s="59">
        <f t="shared" si="7"/>
        <v>0</v>
      </c>
    </row>
    <row r="43" spans="2:12" ht="15" customHeight="1" x14ac:dyDescent="0.25">
      <c r="B43" s="31" t="str">
        <f t="shared" si="7"/>
        <v/>
      </c>
      <c r="C43" s="31" t="str">
        <f t="shared" si="7"/>
        <v>55 to 59</v>
      </c>
      <c r="D43" s="11">
        <f t="shared" si="7"/>
        <v>12832</v>
      </c>
      <c r="E43" s="11">
        <f t="shared" si="7"/>
        <v>12078</v>
      </c>
      <c r="F43" s="12">
        <f t="shared" si="7"/>
        <v>0.94124064837905241</v>
      </c>
      <c r="G43" s="11">
        <f t="shared" si="7"/>
        <v>10359</v>
      </c>
      <c r="H43" s="12">
        <f t="shared" si="7"/>
        <v>0.80727867830423938</v>
      </c>
      <c r="I43" s="11">
        <f t="shared" si="7"/>
        <v>21</v>
      </c>
      <c r="J43" s="12">
        <f t="shared" si="7"/>
        <v>6.0042887776983557E-2</v>
      </c>
      <c r="K43" s="13">
        <f t="shared" si="7"/>
        <v>0</v>
      </c>
      <c r="L43" s="59">
        <f t="shared" si="7"/>
        <v>0</v>
      </c>
    </row>
    <row r="44" spans="2:12" ht="15" customHeight="1" x14ac:dyDescent="0.25">
      <c r="B44" s="31" t="str">
        <f t="shared" ref="B44:L59" si="8">IF(B339 &lt;&gt; "", B339, "")</f>
        <v/>
      </c>
      <c r="C44" s="31" t="str">
        <f t="shared" si="8"/>
        <v>60 to 64</v>
      </c>
      <c r="D44" s="11">
        <f t="shared" si="8"/>
        <v>9940</v>
      </c>
      <c r="E44" s="11">
        <f t="shared" si="8"/>
        <v>9388</v>
      </c>
      <c r="F44" s="12">
        <f t="shared" si="8"/>
        <v>0.94446680080482892</v>
      </c>
      <c r="G44" s="11">
        <f t="shared" si="8"/>
        <v>8149</v>
      </c>
      <c r="H44" s="12">
        <f t="shared" si="8"/>
        <v>0.81981891348088531</v>
      </c>
      <c r="I44" s="11">
        <f t="shared" si="8"/>
        <v>14</v>
      </c>
      <c r="J44" s="12">
        <f t="shared" si="8"/>
        <v>5.0678733031674209E-2</v>
      </c>
      <c r="K44" s="13">
        <f t="shared" si="8"/>
        <v>0</v>
      </c>
      <c r="L44" s="59">
        <f t="shared" si="8"/>
        <v>0</v>
      </c>
    </row>
    <row r="45" spans="2:12" ht="15" customHeight="1" x14ac:dyDescent="0.25">
      <c r="B45" s="31" t="str">
        <f t="shared" si="8"/>
        <v/>
      </c>
      <c r="C45" s="31" t="str">
        <f t="shared" si="8"/>
        <v>65 to 69</v>
      </c>
      <c r="D45" s="11">
        <f t="shared" si="8"/>
        <v>7832</v>
      </c>
      <c r="E45" s="11">
        <f t="shared" si="8"/>
        <v>7154</v>
      </c>
      <c r="F45" s="12">
        <f t="shared" si="8"/>
        <v>0.91343207354443312</v>
      </c>
      <c r="G45" s="11">
        <f t="shared" si="8"/>
        <v>6127</v>
      </c>
      <c r="H45" s="12">
        <f t="shared" si="8"/>
        <v>0.78230337078651691</v>
      </c>
      <c r="I45" s="11">
        <f t="shared" si="8"/>
        <v>11</v>
      </c>
      <c r="J45" s="12">
        <f t="shared" si="8"/>
        <v>5.5091819699499167E-2</v>
      </c>
      <c r="K45" s="13">
        <f t="shared" si="8"/>
        <v>0</v>
      </c>
      <c r="L45" s="59">
        <f t="shared" si="8"/>
        <v>0</v>
      </c>
    </row>
    <row r="46" spans="2:12" ht="15" customHeight="1" x14ac:dyDescent="0.25">
      <c r="B46" s="31" t="str">
        <f t="shared" si="8"/>
        <v>Counties Manukau Total</v>
      </c>
      <c r="C46" s="31" t="str">
        <f t="shared" si="8"/>
        <v/>
      </c>
      <c r="D46" s="11">
        <f t="shared" si="8"/>
        <v>135965</v>
      </c>
      <c r="E46" s="11">
        <f t="shared" si="8"/>
        <v>119808</v>
      </c>
      <c r="F46" s="12">
        <f t="shared" si="8"/>
        <v>0.88116794763358219</v>
      </c>
      <c r="G46" s="11">
        <f t="shared" si="8"/>
        <v>101082</v>
      </c>
      <c r="H46" s="12">
        <f t="shared" si="8"/>
        <v>0.74344132681204722</v>
      </c>
      <c r="I46" s="11">
        <f t="shared" si="8"/>
        <v>310</v>
      </c>
      <c r="J46" s="12">
        <f t="shared" si="8"/>
        <v>8.6407135557000844E-2</v>
      </c>
      <c r="K46" s="13">
        <f t="shared" si="8"/>
        <v>0</v>
      </c>
      <c r="L46" s="59">
        <f t="shared" si="8"/>
        <v>0</v>
      </c>
    </row>
    <row r="47" spans="2:12" ht="15" customHeight="1" x14ac:dyDescent="0.25">
      <c r="B47" s="31" t="str">
        <f t="shared" si="8"/>
        <v>Waikato</v>
      </c>
      <c r="C47" s="31" t="str">
        <f t="shared" si="8"/>
        <v>25 to 29</v>
      </c>
      <c r="D47" s="11">
        <f t="shared" si="8"/>
        <v>13121</v>
      </c>
      <c r="E47" s="11">
        <f t="shared" si="8"/>
        <v>11068</v>
      </c>
      <c r="F47" s="12">
        <f t="shared" si="8"/>
        <v>0.84353326728145717</v>
      </c>
      <c r="G47" s="11">
        <f t="shared" si="8"/>
        <v>9129</v>
      </c>
      <c r="H47" s="12">
        <f t="shared" si="8"/>
        <v>0.69575489673043212</v>
      </c>
      <c r="I47" s="11">
        <f t="shared" si="8"/>
        <v>64</v>
      </c>
      <c r="J47" s="12">
        <f t="shared" si="8"/>
        <v>0.19038175508180466</v>
      </c>
      <c r="K47" s="13">
        <f t="shared" si="8"/>
        <v>0</v>
      </c>
      <c r="L47" s="59">
        <f t="shared" si="8"/>
        <v>0</v>
      </c>
    </row>
    <row r="48" spans="2:12" ht="15" customHeight="1" x14ac:dyDescent="0.25">
      <c r="B48" s="31" t="str">
        <f t="shared" si="8"/>
        <v/>
      </c>
      <c r="C48" s="31" t="str">
        <f t="shared" si="8"/>
        <v>30 to 34</v>
      </c>
      <c r="D48" s="11">
        <f t="shared" si="8"/>
        <v>12124</v>
      </c>
      <c r="E48" s="11">
        <f t="shared" si="8"/>
        <v>10353</v>
      </c>
      <c r="F48" s="12">
        <f t="shared" si="8"/>
        <v>0.85392609699769051</v>
      </c>
      <c r="G48" s="11">
        <f t="shared" si="8"/>
        <v>8700</v>
      </c>
      <c r="H48" s="12">
        <f t="shared" si="8"/>
        <v>0.71758495546024414</v>
      </c>
      <c r="I48" s="11">
        <f t="shared" si="8"/>
        <v>40</v>
      </c>
      <c r="J48" s="12">
        <f t="shared" si="8"/>
        <v>0.12983500135244794</v>
      </c>
      <c r="K48" s="13">
        <f t="shared" si="8"/>
        <v>0</v>
      </c>
      <c r="L48" s="59">
        <f t="shared" si="8"/>
        <v>0</v>
      </c>
    </row>
    <row r="49" spans="2:12" ht="15" customHeight="1" x14ac:dyDescent="0.25">
      <c r="B49" s="31" t="str">
        <f t="shared" si="8"/>
        <v/>
      </c>
      <c r="C49" s="31" t="str">
        <f t="shared" si="8"/>
        <v>35 to 39</v>
      </c>
      <c r="D49" s="11">
        <f t="shared" si="8"/>
        <v>11321</v>
      </c>
      <c r="E49" s="11">
        <f t="shared" si="8"/>
        <v>10107</v>
      </c>
      <c r="F49" s="12">
        <f t="shared" si="8"/>
        <v>0.89276565674410391</v>
      </c>
      <c r="G49" s="11">
        <f t="shared" si="8"/>
        <v>8554</v>
      </c>
      <c r="H49" s="12">
        <f t="shared" si="8"/>
        <v>0.7555869622824839</v>
      </c>
      <c r="I49" s="11">
        <f t="shared" si="8"/>
        <v>21</v>
      </c>
      <c r="J49" s="12">
        <f t="shared" si="8"/>
        <v>7.1672354948805458E-2</v>
      </c>
      <c r="K49" s="13">
        <f t="shared" si="8"/>
        <v>0</v>
      </c>
      <c r="L49" s="59">
        <f t="shared" si="8"/>
        <v>0</v>
      </c>
    </row>
    <row r="50" spans="2:12" ht="15" customHeight="1" x14ac:dyDescent="0.25">
      <c r="B50" s="31" t="str">
        <f t="shared" si="8"/>
        <v/>
      </c>
      <c r="C50" s="31" t="str">
        <f t="shared" si="8"/>
        <v>40 to 44</v>
      </c>
      <c r="D50" s="11">
        <f t="shared" si="8"/>
        <v>11696</v>
      </c>
      <c r="E50" s="11">
        <f t="shared" si="8"/>
        <v>10875</v>
      </c>
      <c r="F50" s="12">
        <f t="shared" si="8"/>
        <v>0.92980506155950748</v>
      </c>
      <c r="G50" s="11">
        <f t="shared" si="8"/>
        <v>9242</v>
      </c>
      <c r="H50" s="12">
        <f t="shared" si="8"/>
        <v>0.79018467852257179</v>
      </c>
      <c r="I50" s="11">
        <f t="shared" si="8"/>
        <v>9</v>
      </c>
      <c r="J50" s="12">
        <f t="shared" si="8"/>
        <v>2.9524330235101148E-2</v>
      </c>
      <c r="K50" s="13">
        <f t="shared" si="8"/>
        <v>0</v>
      </c>
      <c r="L50" s="59">
        <f t="shared" si="8"/>
        <v>0</v>
      </c>
    </row>
    <row r="51" spans="2:12" ht="15" customHeight="1" x14ac:dyDescent="0.25">
      <c r="B51" s="31" t="str">
        <f t="shared" si="8"/>
        <v/>
      </c>
      <c r="C51" s="31" t="str">
        <f t="shared" si="8"/>
        <v>45 to 49</v>
      </c>
      <c r="D51" s="11">
        <f t="shared" si="8"/>
        <v>12226</v>
      </c>
      <c r="E51" s="11">
        <f t="shared" si="8"/>
        <v>11410</v>
      </c>
      <c r="F51" s="12">
        <f t="shared" si="8"/>
        <v>0.93325699329298217</v>
      </c>
      <c r="G51" s="11">
        <f t="shared" si="8"/>
        <v>9731</v>
      </c>
      <c r="H51" s="12">
        <f t="shared" si="8"/>
        <v>0.79592671356126288</v>
      </c>
      <c r="I51" s="11">
        <f t="shared" si="8"/>
        <v>11</v>
      </c>
      <c r="J51" s="12">
        <f t="shared" si="8"/>
        <v>3.4179181771103059E-2</v>
      </c>
      <c r="K51" s="13">
        <f t="shared" si="8"/>
        <v>0</v>
      </c>
      <c r="L51" s="59">
        <f t="shared" si="8"/>
        <v>0</v>
      </c>
    </row>
    <row r="52" spans="2:12" ht="15" customHeight="1" x14ac:dyDescent="0.25">
      <c r="B52" s="31" t="str">
        <f t="shared" si="8"/>
        <v/>
      </c>
      <c r="C52" s="31" t="str">
        <f t="shared" si="8"/>
        <v>50 to 54</v>
      </c>
      <c r="D52" s="11">
        <f t="shared" si="8"/>
        <v>11536</v>
      </c>
      <c r="E52" s="11">
        <f t="shared" si="8"/>
        <v>10518</v>
      </c>
      <c r="F52" s="12">
        <f t="shared" si="8"/>
        <v>0.91175450762829402</v>
      </c>
      <c r="G52" s="11">
        <f t="shared" si="8"/>
        <v>9032</v>
      </c>
      <c r="H52" s="12">
        <f t="shared" si="8"/>
        <v>0.78294036061026351</v>
      </c>
      <c r="I52" s="11">
        <f t="shared" si="8"/>
        <v>6</v>
      </c>
      <c r="J52" s="12">
        <f t="shared" si="8"/>
        <v>2.0654044750430294E-2</v>
      </c>
      <c r="K52" s="13">
        <f t="shared" si="8"/>
        <v>1</v>
      </c>
      <c r="L52" s="59">
        <f t="shared" si="8"/>
        <v>3.4423407917383822E-3</v>
      </c>
    </row>
    <row r="53" spans="2:12" ht="15" customHeight="1" x14ac:dyDescent="0.25">
      <c r="B53" s="31" t="str">
        <f t="shared" si="8"/>
        <v/>
      </c>
      <c r="C53" s="31" t="str">
        <f t="shared" si="8"/>
        <v>55 to 59</v>
      </c>
      <c r="D53" s="11">
        <f t="shared" si="8"/>
        <v>10694</v>
      </c>
      <c r="E53" s="11">
        <f t="shared" si="8"/>
        <v>9533</v>
      </c>
      <c r="F53" s="12">
        <f t="shared" si="8"/>
        <v>0.89143444922386383</v>
      </c>
      <c r="G53" s="11">
        <f t="shared" si="8"/>
        <v>8295</v>
      </c>
      <c r="H53" s="12">
        <f t="shared" si="8"/>
        <v>0.77566859921451281</v>
      </c>
      <c r="I53" s="11">
        <f t="shared" si="8"/>
        <v>10</v>
      </c>
      <c r="J53" s="12">
        <f t="shared" si="8"/>
        <v>3.8131553860819831E-2</v>
      </c>
      <c r="K53" s="13">
        <f t="shared" si="8"/>
        <v>0</v>
      </c>
      <c r="L53" s="59">
        <f t="shared" si="8"/>
        <v>0</v>
      </c>
    </row>
    <row r="54" spans="2:12" ht="15" customHeight="1" x14ac:dyDescent="0.25">
      <c r="B54" s="31" t="str">
        <f t="shared" si="8"/>
        <v/>
      </c>
      <c r="C54" s="31" t="str">
        <f t="shared" si="8"/>
        <v>60 to 64</v>
      </c>
      <c r="D54" s="11">
        <f t="shared" si="8"/>
        <v>8619</v>
      </c>
      <c r="E54" s="11">
        <f t="shared" si="8"/>
        <v>7700</v>
      </c>
      <c r="F54" s="12">
        <f t="shared" si="8"/>
        <v>0.89337510151989785</v>
      </c>
      <c r="G54" s="11">
        <f t="shared" si="8"/>
        <v>6795</v>
      </c>
      <c r="H54" s="12">
        <f t="shared" si="8"/>
        <v>0.78837452140619557</v>
      </c>
      <c r="I54" s="11">
        <f t="shared" si="8"/>
        <v>6</v>
      </c>
      <c r="J54" s="12">
        <f t="shared" si="8"/>
        <v>2.8379976350019709E-2</v>
      </c>
      <c r="K54" s="13">
        <f t="shared" si="8"/>
        <v>0</v>
      </c>
      <c r="L54" s="59">
        <f t="shared" si="8"/>
        <v>0</v>
      </c>
    </row>
    <row r="55" spans="2:12" ht="15" customHeight="1" x14ac:dyDescent="0.25">
      <c r="B55" s="31" t="str">
        <f t="shared" si="8"/>
        <v/>
      </c>
      <c r="C55" s="31" t="str">
        <f t="shared" si="8"/>
        <v>65 to 69</v>
      </c>
      <c r="D55" s="11">
        <f t="shared" si="8"/>
        <v>7397</v>
      </c>
      <c r="E55" s="11">
        <f t="shared" si="8"/>
        <v>6311</v>
      </c>
      <c r="F55" s="12">
        <f t="shared" si="8"/>
        <v>0.85318372313099911</v>
      </c>
      <c r="G55" s="11">
        <f t="shared" si="8"/>
        <v>5535</v>
      </c>
      <c r="H55" s="12">
        <f t="shared" si="8"/>
        <v>0.74827632824117885</v>
      </c>
      <c r="I55" s="11">
        <f t="shared" si="8"/>
        <v>4</v>
      </c>
      <c r="J55" s="12">
        <f t="shared" si="8"/>
        <v>2.3610427939006397E-2</v>
      </c>
      <c r="K55" s="13">
        <f t="shared" si="8"/>
        <v>0</v>
      </c>
      <c r="L55" s="59">
        <f t="shared" si="8"/>
        <v>0</v>
      </c>
    </row>
    <row r="56" spans="2:12" ht="15" customHeight="1" x14ac:dyDescent="0.25">
      <c r="B56" s="31" t="str">
        <f t="shared" si="8"/>
        <v>Waikato Total</v>
      </c>
      <c r="C56" s="31" t="str">
        <f t="shared" si="8"/>
        <v/>
      </c>
      <c r="D56" s="11">
        <f t="shared" si="8"/>
        <v>98734</v>
      </c>
      <c r="E56" s="11">
        <f t="shared" si="8"/>
        <v>87875</v>
      </c>
      <c r="F56" s="12">
        <f t="shared" si="8"/>
        <v>0.89001762310855426</v>
      </c>
      <c r="G56" s="11">
        <f t="shared" si="8"/>
        <v>75013</v>
      </c>
      <c r="H56" s="12">
        <f t="shared" si="8"/>
        <v>0.75974841493305245</v>
      </c>
      <c r="I56" s="11">
        <f t="shared" si="8"/>
        <v>171</v>
      </c>
      <c r="J56" s="12">
        <f t="shared" si="8"/>
        <v>6.8468468468468463E-2</v>
      </c>
      <c r="K56" s="13">
        <f t="shared" si="8"/>
        <v>1</v>
      </c>
      <c r="L56" s="59">
        <f t="shared" si="8"/>
        <v>4.0040040040040042E-4</v>
      </c>
    </row>
    <row r="57" spans="2:12" ht="15" customHeight="1" x14ac:dyDescent="0.25">
      <c r="B57" s="31" t="str">
        <f t="shared" si="8"/>
        <v>Lakes</v>
      </c>
      <c r="C57" s="31" t="str">
        <f t="shared" si="8"/>
        <v>25 to 29</v>
      </c>
      <c r="D57" s="11">
        <f t="shared" si="8"/>
        <v>3319</v>
      </c>
      <c r="E57" s="11">
        <f t="shared" si="8"/>
        <v>2888</v>
      </c>
      <c r="F57" s="12">
        <f t="shared" si="8"/>
        <v>0.87014160891834891</v>
      </c>
      <c r="G57" s="11">
        <f t="shared" si="8"/>
        <v>2364</v>
      </c>
      <c r="H57" s="12">
        <f t="shared" si="8"/>
        <v>0.71226272973787286</v>
      </c>
      <c r="I57" s="11">
        <f t="shared" si="8"/>
        <v>17</v>
      </c>
      <c r="J57" s="12">
        <f t="shared" si="8"/>
        <v>0.19465648854961834</v>
      </c>
      <c r="K57" s="13">
        <f t="shared" si="8"/>
        <v>0</v>
      </c>
      <c r="L57" s="59">
        <f t="shared" si="8"/>
        <v>0</v>
      </c>
    </row>
    <row r="58" spans="2:12" ht="15" customHeight="1" x14ac:dyDescent="0.25">
      <c r="B58" s="31" t="str">
        <f t="shared" si="8"/>
        <v/>
      </c>
      <c r="C58" s="31" t="str">
        <f t="shared" si="8"/>
        <v>30 to 34</v>
      </c>
      <c r="D58" s="11">
        <f t="shared" si="8"/>
        <v>2959</v>
      </c>
      <c r="E58" s="11">
        <f t="shared" si="8"/>
        <v>2710</v>
      </c>
      <c r="F58" s="12">
        <f t="shared" si="8"/>
        <v>0.91584994930719843</v>
      </c>
      <c r="G58" s="11">
        <f t="shared" si="8"/>
        <v>2235</v>
      </c>
      <c r="H58" s="12">
        <f t="shared" si="8"/>
        <v>0.75532274417032785</v>
      </c>
      <c r="I58" s="11">
        <f t="shared" si="8"/>
        <v>10</v>
      </c>
      <c r="J58" s="12">
        <f t="shared" si="8"/>
        <v>0.12282497441146366</v>
      </c>
      <c r="K58" s="13">
        <f t="shared" si="8"/>
        <v>0</v>
      </c>
      <c r="L58" s="59">
        <f t="shared" si="8"/>
        <v>0</v>
      </c>
    </row>
    <row r="59" spans="2:12" ht="15" customHeight="1" x14ac:dyDescent="0.25">
      <c r="B59" s="31" t="str">
        <f t="shared" si="8"/>
        <v/>
      </c>
      <c r="C59" s="31" t="str">
        <f t="shared" si="8"/>
        <v>35 to 39</v>
      </c>
      <c r="D59" s="11">
        <f t="shared" si="8"/>
        <v>2962</v>
      </c>
      <c r="E59" s="11">
        <f t="shared" si="8"/>
        <v>2776</v>
      </c>
      <c r="F59" s="12">
        <f t="shared" si="8"/>
        <v>0.93720459149223501</v>
      </c>
      <c r="G59" s="11">
        <f t="shared" si="8"/>
        <v>2317</v>
      </c>
      <c r="H59" s="12">
        <f t="shared" si="8"/>
        <v>0.78224172856178253</v>
      </c>
      <c r="I59" s="11">
        <f t="shared" si="8"/>
        <v>4</v>
      </c>
      <c r="J59" s="12">
        <f t="shared" si="8"/>
        <v>5.0314465408805034E-2</v>
      </c>
      <c r="K59" s="13">
        <f t="shared" si="8"/>
        <v>0</v>
      </c>
      <c r="L59" s="59">
        <f t="shared" si="8"/>
        <v>0</v>
      </c>
    </row>
    <row r="60" spans="2:12" ht="15" customHeight="1" x14ac:dyDescent="0.25">
      <c r="B60" s="31" t="str">
        <f t="shared" ref="B60:L75" si="9">IF(B355 &lt;&gt; "", B355, "")</f>
        <v/>
      </c>
      <c r="C60" s="31" t="str">
        <f t="shared" si="9"/>
        <v>40 to 44</v>
      </c>
      <c r="D60" s="11">
        <f t="shared" si="9"/>
        <v>3166</v>
      </c>
      <c r="E60" s="11">
        <f t="shared" si="9"/>
        <v>3006</v>
      </c>
      <c r="F60" s="12">
        <f t="shared" si="9"/>
        <v>0.94946304485154764</v>
      </c>
      <c r="G60" s="11">
        <f t="shared" si="9"/>
        <v>2528</v>
      </c>
      <c r="H60" s="12">
        <f t="shared" si="9"/>
        <v>0.79848389134554643</v>
      </c>
      <c r="I60" s="11">
        <f t="shared" si="9"/>
        <v>2</v>
      </c>
      <c r="J60" s="12">
        <f t="shared" si="9"/>
        <v>2.1466905187835419E-2</v>
      </c>
      <c r="K60" s="13">
        <f t="shared" si="9"/>
        <v>0</v>
      </c>
      <c r="L60" s="59">
        <f t="shared" si="9"/>
        <v>0</v>
      </c>
    </row>
    <row r="61" spans="2:12" ht="15" customHeight="1" x14ac:dyDescent="0.25">
      <c r="B61" s="31" t="str">
        <f t="shared" si="9"/>
        <v/>
      </c>
      <c r="C61" s="31" t="str">
        <f t="shared" si="9"/>
        <v>45 to 49</v>
      </c>
      <c r="D61" s="11">
        <f t="shared" si="9"/>
        <v>3345</v>
      </c>
      <c r="E61" s="11">
        <f t="shared" si="9"/>
        <v>3238</v>
      </c>
      <c r="F61" s="12">
        <f t="shared" si="9"/>
        <v>0.96801195814648733</v>
      </c>
      <c r="G61" s="11">
        <f t="shared" si="9"/>
        <v>2692</v>
      </c>
      <c r="H61" s="12">
        <f t="shared" si="9"/>
        <v>0.80478325859491784</v>
      </c>
      <c r="I61" s="11">
        <f t="shared" si="9"/>
        <v>0</v>
      </c>
      <c r="J61" s="12">
        <f t="shared" si="9"/>
        <v>0</v>
      </c>
      <c r="K61" s="13">
        <f t="shared" si="9"/>
        <v>0</v>
      </c>
      <c r="L61" s="59">
        <f t="shared" si="9"/>
        <v>0</v>
      </c>
    </row>
    <row r="62" spans="2:12" ht="15" customHeight="1" x14ac:dyDescent="0.25">
      <c r="B62" s="31" t="str">
        <f t="shared" si="9"/>
        <v/>
      </c>
      <c r="C62" s="31" t="str">
        <f t="shared" si="9"/>
        <v>50 to 54</v>
      </c>
      <c r="D62" s="11">
        <f t="shared" si="9"/>
        <v>3282</v>
      </c>
      <c r="E62" s="11">
        <f t="shared" si="9"/>
        <v>3131</v>
      </c>
      <c r="F62" s="12">
        <f t="shared" si="9"/>
        <v>0.95399146861669715</v>
      </c>
      <c r="G62" s="11">
        <f t="shared" si="9"/>
        <v>2673</v>
      </c>
      <c r="H62" s="12">
        <f t="shared" si="9"/>
        <v>0.81444241316270571</v>
      </c>
      <c r="I62" s="11">
        <f t="shared" si="9"/>
        <v>4</v>
      </c>
      <c r="J62" s="12">
        <f t="shared" si="9"/>
        <v>4.3755697356426614E-2</v>
      </c>
      <c r="K62" s="13">
        <f t="shared" si="9"/>
        <v>0</v>
      </c>
      <c r="L62" s="59">
        <f t="shared" si="9"/>
        <v>0</v>
      </c>
    </row>
    <row r="63" spans="2:12" ht="15" customHeight="1" x14ac:dyDescent="0.25">
      <c r="B63" s="31" t="str">
        <f t="shared" si="9"/>
        <v/>
      </c>
      <c r="C63" s="31" t="str">
        <f t="shared" si="9"/>
        <v>55 to 59</v>
      </c>
      <c r="D63" s="11">
        <f t="shared" si="9"/>
        <v>2950</v>
      </c>
      <c r="E63" s="11">
        <f t="shared" si="9"/>
        <v>2737</v>
      </c>
      <c r="F63" s="12">
        <f t="shared" si="9"/>
        <v>0.92779661016949155</v>
      </c>
      <c r="G63" s="11">
        <f t="shared" si="9"/>
        <v>2387</v>
      </c>
      <c r="H63" s="12">
        <f t="shared" si="9"/>
        <v>0.80915254237288137</v>
      </c>
      <c r="I63" s="11">
        <f t="shared" si="9"/>
        <v>2</v>
      </c>
      <c r="J63" s="12">
        <f t="shared" si="9"/>
        <v>2.577873254564984E-2</v>
      </c>
      <c r="K63" s="13">
        <f t="shared" si="9"/>
        <v>0</v>
      </c>
      <c r="L63" s="59">
        <f t="shared" si="9"/>
        <v>0</v>
      </c>
    </row>
    <row r="64" spans="2:12" ht="15" customHeight="1" x14ac:dyDescent="0.25">
      <c r="B64" s="31" t="str">
        <f t="shared" si="9"/>
        <v/>
      </c>
      <c r="C64" s="31" t="str">
        <f t="shared" si="9"/>
        <v>60 to 64</v>
      </c>
      <c r="D64" s="11">
        <f t="shared" si="9"/>
        <v>2445</v>
      </c>
      <c r="E64" s="11">
        <f t="shared" si="9"/>
        <v>2123</v>
      </c>
      <c r="F64" s="12">
        <f t="shared" si="9"/>
        <v>0.86830265848670751</v>
      </c>
      <c r="G64" s="11">
        <f t="shared" si="9"/>
        <v>1851</v>
      </c>
      <c r="H64" s="12">
        <f t="shared" si="9"/>
        <v>0.75705521472392634</v>
      </c>
      <c r="I64" s="11">
        <f t="shared" si="9"/>
        <v>3</v>
      </c>
      <c r="J64" s="12">
        <f t="shared" si="9"/>
        <v>4.7872340425531915E-2</v>
      </c>
      <c r="K64" s="13">
        <f t="shared" si="9"/>
        <v>0</v>
      </c>
      <c r="L64" s="59">
        <f t="shared" si="9"/>
        <v>0</v>
      </c>
    </row>
    <row r="65" spans="2:12" ht="15" customHeight="1" x14ac:dyDescent="0.25">
      <c r="B65" s="31" t="str">
        <f t="shared" si="9"/>
        <v/>
      </c>
      <c r="C65" s="31" t="str">
        <f t="shared" si="9"/>
        <v>65 to 69</v>
      </c>
      <c r="D65" s="11">
        <f t="shared" si="9"/>
        <v>2102</v>
      </c>
      <c r="E65" s="11">
        <f t="shared" si="9"/>
        <v>1753</v>
      </c>
      <c r="F65" s="12">
        <f t="shared" si="9"/>
        <v>0.83396764985727878</v>
      </c>
      <c r="G65" s="11">
        <f t="shared" si="9"/>
        <v>1520</v>
      </c>
      <c r="H65" s="12">
        <f t="shared" si="9"/>
        <v>0.72312083729781162</v>
      </c>
      <c r="I65" s="11">
        <f t="shared" si="9"/>
        <v>1</v>
      </c>
      <c r="J65" s="12">
        <f t="shared" si="9"/>
        <v>1.948051948051948E-2</v>
      </c>
      <c r="K65" s="13">
        <f t="shared" si="9"/>
        <v>0</v>
      </c>
      <c r="L65" s="59">
        <f t="shared" si="9"/>
        <v>0</v>
      </c>
    </row>
    <row r="66" spans="2:12" ht="15" customHeight="1" x14ac:dyDescent="0.25">
      <c r="B66" s="31" t="str">
        <f t="shared" si="9"/>
        <v>Lakes Total</v>
      </c>
      <c r="C66" s="31" t="str">
        <f t="shared" si="9"/>
        <v/>
      </c>
      <c r="D66" s="11">
        <f t="shared" si="9"/>
        <v>26530</v>
      </c>
      <c r="E66" s="11">
        <f t="shared" si="9"/>
        <v>24362</v>
      </c>
      <c r="F66" s="12">
        <f t="shared" si="9"/>
        <v>0.91828119110441009</v>
      </c>
      <c r="G66" s="11">
        <f t="shared" si="9"/>
        <v>20567</v>
      </c>
      <c r="H66" s="12">
        <f t="shared" si="9"/>
        <v>0.77523558235959289</v>
      </c>
      <c r="I66" s="11">
        <f t="shared" si="9"/>
        <v>43</v>
      </c>
      <c r="J66" s="12">
        <f t="shared" si="9"/>
        <v>6.0076842472930492E-2</v>
      </c>
      <c r="K66" s="13">
        <f t="shared" si="9"/>
        <v>0</v>
      </c>
      <c r="L66" s="59">
        <f t="shared" si="9"/>
        <v>0</v>
      </c>
    </row>
    <row r="67" spans="2:12" ht="15" customHeight="1" x14ac:dyDescent="0.25">
      <c r="B67" s="31" t="str">
        <f t="shared" si="9"/>
        <v>Bay of Plenty</v>
      </c>
      <c r="C67" s="31" t="str">
        <f t="shared" si="9"/>
        <v>25 to 29</v>
      </c>
      <c r="D67" s="11">
        <f t="shared" si="9"/>
        <v>6349</v>
      </c>
      <c r="E67" s="11">
        <f t="shared" si="9"/>
        <v>5632</v>
      </c>
      <c r="F67" s="12">
        <f t="shared" si="9"/>
        <v>0.88706882973696644</v>
      </c>
      <c r="G67" s="11">
        <f t="shared" si="9"/>
        <v>4591</v>
      </c>
      <c r="H67" s="12">
        <f t="shared" si="9"/>
        <v>0.72310600094503075</v>
      </c>
      <c r="I67" s="11">
        <f t="shared" si="9"/>
        <v>23</v>
      </c>
      <c r="J67" s="12">
        <f t="shared" si="9"/>
        <v>0.13333333333333333</v>
      </c>
      <c r="K67" s="13">
        <f t="shared" si="9"/>
        <v>0</v>
      </c>
      <c r="L67" s="59">
        <f t="shared" si="9"/>
        <v>0</v>
      </c>
    </row>
    <row r="68" spans="2:12" ht="15" customHeight="1" x14ac:dyDescent="0.25">
      <c r="B68" s="31" t="str">
        <f t="shared" si="9"/>
        <v/>
      </c>
      <c r="C68" s="31" t="str">
        <f t="shared" si="9"/>
        <v>30 to 34</v>
      </c>
      <c r="D68" s="11">
        <f t="shared" si="9"/>
        <v>5889</v>
      </c>
      <c r="E68" s="11">
        <f t="shared" si="9"/>
        <v>5456</v>
      </c>
      <c r="F68" s="12">
        <f t="shared" si="9"/>
        <v>0.92647308541348272</v>
      </c>
      <c r="G68" s="11">
        <f t="shared" si="9"/>
        <v>4621</v>
      </c>
      <c r="H68" s="12">
        <f t="shared" si="9"/>
        <v>0.78468330786211582</v>
      </c>
      <c r="I68" s="11">
        <f t="shared" si="9"/>
        <v>11</v>
      </c>
      <c r="J68" s="12">
        <f t="shared" si="9"/>
        <v>6.4264849074975663E-2</v>
      </c>
      <c r="K68" s="13">
        <f t="shared" si="9"/>
        <v>0</v>
      </c>
      <c r="L68" s="59">
        <f t="shared" si="9"/>
        <v>0</v>
      </c>
    </row>
    <row r="69" spans="2:12" ht="15" customHeight="1" x14ac:dyDescent="0.25">
      <c r="B69" s="31" t="str">
        <f t="shared" si="9"/>
        <v/>
      </c>
      <c r="C69" s="31" t="str">
        <f t="shared" si="9"/>
        <v>35 to 39</v>
      </c>
      <c r="D69" s="11">
        <f t="shared" si="9"/>
        <v>6148</v>
      </c>
      <c r="E69" s="11">
        <f t="shared" si="9"/>
        <v>5642</v>
      </c>
      <c r="F69" s="12">
        <f t="shared" si="9"/>
        <v>0.91769681197137276</v>
      </c>
      <c r="G69" s="11">
        <f t="shared" si="9"/>
        <v>4797</v>
      </c>
      <c r="H69" s="12">
        <f t="shared" si="9"/>
        <v>0.78025374105400125</v>
      </c>
      <c r="I69" s="11">
        <f t="shared" si="9"/>
        <v>8</v>
      </c>
      <c r="J69" s="12">
        <f t="shared" si="9"/>
        <v>4.5801526717557252E-2</v>
      </c>
      <c r="K69" s="13">
        <f t="shared" si="9"/>
        <v>0</v>
      </c>
      <c r="L69" s="59">
        <f t="shared" si="9"/>
        <v>0</v>
      </c>
    </row>
    <row r="70" spans="2:12" ht="15" customHeight="1" x14ac:dyDescent="0.25">
      <c r="B70" s="31" t="str">
        <f t="shared" si="9"/>
        <v/>
      </c>
      <c r="C70" s="31" t="str">
        <f t="shared" si="9"/>
        <v>40 to 44</v>
      </c>
      <c r="D70" s="11">
        <f t="shared" si="9"/>
        <v>6857</v>
      </c>
      <c r="E70" s="11">
        <f t="shared" si="9"/>
        <v>6398</v>
      </c>
      <c r="F70" s="12">
        <f t="shared" si="9"/>
        <v>0.93306110543969667</v>
      </c>
      <c r="G70" s="11">
        <f t="shared" si="9"/>
        <v>5482</v>
      </c>
      <c r="H70" s="12">
        <f t="shared" si="9"/>
        <v>0.7994749890622721</v>
      </c>
      <c r="I70" s="11">
        <f t="shared" si="9"/>
        <v>11</v>
      </c>
      <c r="J70" s="12">
        <f t="shared" si="9"/>
        <v>5.7996485061511428E-2</v>
      </c>
      <c r="K70" s="13">
        <f t="shared" si="9"/>
        <v>0</v>
      </c>
      <c r="L70" s="59">
        <f t="shared" si="9"/>
        <v>0</v>
      </c>
    </row>
    <row r="71" spans="2:12" ht="15" customHeight="1" x14ac:dyDescent="0.25">
      <c r="B71" s="31" t="str">
        <f t="shared" si="9"/>
        <v/>
      </c>
      <c r="C71" s="31" t="str">
        <f t="shared" si="9"/>
        <v>45 to 49</v>
      </c>
      <c r="D71" s="11">
        <f t="shared" si="9"/>
        <v>7176</v>
      </c>
      <c r="E71" s="11">
        <f t="shared" si="9"/>
        <v>6930</v>
      </c>
      <c r="F71" s="12">
        <f t="shared" si="9"/>
        <v>0.96571906354515047</v>
      </c>
      <c r="G71" s="11">
        <f t="shared" si="9"/>
        <v>5955</v>
      </c>
      <c r="H71" s="12">
        <f t="shared" si="9"/>
        <v>0.82984949832775923</v>
      </c>
      <c r="I71" s="11">
        <f t="shared" si="9"/>
        <v>4</v>
      </c>
      <c r="J71" s="12">
        <f t="shared" si="9"/>
        <v>1.9704433497536946E-2</v>
      </c>
      <c r="K71" s="13">
        <f t="shared" si="9"/>
        <v>0</v>
      </c>
      <c r="L71" s="59">
        <f t="shared" si="9"/>
        <v>0</v>
      </c>
    </row>
    <row r="72" spans="2:12" ht="15" customHeight="1" x14ac:dyDescent="0.25">
      <c r="B72" s="31" t="str">
        <f t="shared" si="9"/>
        <v/>
      </c>
      <c r="C72" s="31" t="str">
        <f t="shared" si="9"/>
        <v>50 to 54</v>
      </c>
      <c r="D72" s="11">
        <f t="shared" si="9"/>
        <v>6969</v>
      </c>
      <c r="E72" s="11">
        <f t="shared" si="9"/>
        <v>6724</v>
      </c>
      <c r="F72" s="12">
        <f t="shared" si="9"/>
        <v>0.96484431051800834</v>
      </c>
      <c r="G72" s="11">
        <f t="shared" si="9"/>
        <v>5803</v>
      </c>
      <c r="H72" s="12">
        <f t="shared" si="9"/>
        <v>0.8326876165877457</v>
      </c>
      <c r="I72" s="11">
        <f t="shared" si="9"/>
        <v>4</v>
      </c>
      <c r="J72" s="12">
        <f t="shared" si="9"/>
        <v>2.0210526315789474E-2</v>
      </c>
      <c r="K72" s="13">
        <f t="shared" si="9"/>
        <v>0</v>
      </c>
      <c r="L72" s="59">
        <f t="shared" si="9"/>
        <v>0</v>
      </c>
    </row>
    <row r="73" spans="2:12" ht="15" customHeight="1" x14ac:dyDescent="0.25">
      <c r="B73" s="31" t="str">
        <f t="shared" si="9"/>
        <v/>
      </c>
      <c r="C73" s="31" t="str">
        <f t="shared" si="9"/>
        <v>55 to 59</v>
      </c>
      <c r="D73" s="11">
        <f t="shared" si="9"/>
        <v>6601</v>
      </c>
      <c r="E73" s="11">
        <f t="shared" si="9"/>
        <v>6223</v>
      </c>
      <c r="F73" s="12">
        <f t="shared" si="9"/>
        <v>0.94273594909862146</v>
      </c>
      <c r="G73" s="11">
        <f t="shared" si="9"/>
        <v>5392</v>
      </c>
      <c r="H73" s="12">
        <f t="shared" si="9"/>
        <v>0.81684593243447967</v>
      </c>
      <c r="I73" s="11">
        <f t="shared" si="9"/>
        <v>2</v>
      </c>
      <c r="J73" s="12">
        <f t="shared" si="9"/>
        <v>1.11162575266327E-2</v>
      </c>
      <c r="K73" s="13">
        <f t="shared" si="9"/>
        <v>0</v>
      </c>
      <c r="L73" s="59">
        <f t="shared" si="9"/>
        <v>0</v>
      </c>
    </row>
    <row r="74" spans="2:12" ht="15" customHeight="1" x14ac:dyDescent="0.25">
      <c r="B74" s="31" t="str">
        <f t="shared" si="9"/>
        <v/>
      </c>
      <c r="C74" s="31" t="str">
        <f t="shared" si="9"/>
        <v>60 to 64</v>
      </c>
      <c r="D74" s="11">
        <f t="shared" si="9"/>
        <v>5683</v>
      </c>
      <c r="E74" s="11">
        <f t="shared" si="9"/>
        <v>5192</v>
      </c>
      <c r="F74" s="12">
        <f t="shared" si="9"/>
        <v>0.91360197079007566</v>
      </c>
      <c r="G74" s="11">
        <f t="shared" si="9"/>
        <v>4538</v>
      </c>
      <c r="H74" s="12">
        <f t="shared" si="9"/>
        <v>0.7985219074432518</v>
      </c>
      <c r="I74" s="11">
        <f t="shared" si="9"/>
        <v>0</v>
      </c>
      <c r="J74" s="12">
        <f t="shared" si="9"/>
        <v>0</v>
      </c>
      <c r="K74" s="13">
        <f t="shared" si="9"/>
        <v>0</v>
      </c>
      <c r="L74" s="59">
        <f t="shared" si="9"/>
        <v>0</v>
      </c>
    </row>
    <row r="75" spans="2:12" ht="15" customHeight="1" x14ac:dyDescent="0.25">
      <c r="B75" s="31" t="str">
        <f t="shared" si="9"/>
        <v/>
      </c>
      <c r="C75" s="31" t="str">
        <f t="shared" si="9"/>
        <v>65 to 69</v>
      </c>
      <c r="D75" s="11">
        <f t="shared" si="9"/>
        <v>4966</v>
      </c>
      <c r="E75" s="11">
        <f t="shared" si="9"/>
        <v>4400</v>
      </c>
      <c r="F75" s="12">
        <f t="shared" si="9"/>
        <v>0.88602496979460332</v>
      </c>
      <c r="G75" s="11">
        <f t="shared" si="9"/>
        <v>3828</v>
      </c>
      <c r="H75" s="12">
        <f t="shared" si="9"/>
        <v>0.77084172372130488</v>
      </c>
      <c r="I75" s="11">
        <f t="shared" si="9"/>
        <v>4</v>
      </c>
      <c r="J75" s="12">
        <f t="shared" si="9"/>
        <v>3.2214765100671137E-2</v>
      </c>
      <c r="K75" s="13">
        <f t="shared" si="9"/>
        <v>0</v>
      </c>
      <c r="L75" s="59">
        <f t="shared" si="9"/>
        <v>0</v>
      </c>
    </row>
    <row r="76" spans="2:12" ht="15" customHeight="1" x14ac:dyDescent="0.25">
      <c r="B76" s="31" t="str">
        <f t="shared" ref="B76:L76" si="10">IF(B371 &lt;&gt; "", B371, "")</f>
        <v>Bay of Plenty Total</v>
      </c>
      <c r="C76" s="31" t="str">
        <f t="shared" si="10"/>
        <v/>
      </c>
      <c r="D76" s="11">
        <f t="shared" si="10"/>
        <v>56638</v>
      </c>
      <c r="E76" s="11">
        <f t="shared" si="10"/>
        <v>52597</v>
      </c>
      <c r="F76" s="12">
        <f t="shared" si="10"/>
        <v>0.92865214167166921</v>
      </c>
      <c r="G76" s="11">
        <f t="shared" si="10"/>
        <v>45007</v>
      </c>
      <c r="H76" s="12">
        <f t="shared" si="10"/>
        <v>0.79464317242840499</v>
      </c>
      <c r="I76" s="11">
        <f t="shared" si="10"/>
        <v>67</v>
      </c>
      <c r="J76" s="12">
        <f t="shared" si="10"/>
        <v>4.2861712336069939E-2</v>
      </c>
      <c r="K76" s="13">
        <f t="shared" si="10"/>
        <v>0</v>
      </c>
      <c r="L76" s="59">
        <f t="shared" si="10"/>
        <v>0</v>
      </c>
    </row>
    <row r="77" spans="2:12" ht="15" customHeight="1" x14ac:dyDescent="0.25">
      <c r="B77" s="31" t="str">
        <f t="shared" ref="B77:L77" si="11">IF(B372 &lt;&gt; "", B372, "")</f>
        <v>Tairawhiti</v>
      </c>
      <c r="C77" s="31" t="str">
        <f t="shared" si="11"/>
        <v>25 to 29</v>
      </c>
      <c r="D77" s="11">
        <f t="shared" si="11"/>
        <v>1533</v>
      </c>
      <c r="E77" s="11">
        <f t="shared" si="11"/>
        <v>1320</v>
      </c>
      <c r="F77" s="12">
        <f t="shared" si="11"/>
        <v>0.86105675146771032</v>
      </c>
      <c r="G77" s="11">
        <f t="shared" si="11"/>
        <v>1064</v>
      </c>
      <c r="H77" s="12">
        <f t="shared" si="11"/>
        <v>0.69406392694063923</v>
      </c>
      <c r="I77" s="11">
        <f t="shared" si="11"/>
        <v>5</v>
      </c>
      <c r="J77" s="12">
        <f t="shared" si="11"/>
        <v>0.1284796573875803</v>
      </c>
      <c r="K77" s="13">
        <f t="shared" si="11"/>
        <v>0</v>
      </c>
      <c r="L77" s="59">
        <f t="shared" si="11"/>
        <v>0</v>
      </c>
    </row>
    <row r="78" spans="2:12" ht="15" customHeight="1" x14ac:dyDescent="0.25">
      <c r="B78" s="31" t="str">
        <f t="shared" ref="B78:L78" si="12">IF(B373 &lt;&gt; "", B373, "")</f>
        <v/>
      </c>
      <c r="C78" s="31" t="str">
        <f t="shared" si="12"/>
        <v>30 to 34</v>
      </c>
      <c r="D78" s="11">
        <f t="shared" si="12"/>
        <v>1357</v>
      </c>
      <c r="E78" s="11">
        <f t="shared" si="12"/>
        <v>1202</v>
      </c>
      <c r="F78" s="12">
        <f t="shared" si="12"/>
        <v>0.88577745025792187</v>
      </c>
      <c r="G78" s="11">
        <f t="shared" si="12"/>
        <v>954</v>
      </c>
      <c r="H78" s="12">
        <f t="shared" si="12"/>
        <v>0.70302137067059689</v>
      </c>
      <c r="I78" s="11">
        <f t="shared" si="12"/>
        <v>4</v>
      </c>
      <c r="J78" s="12">
        <f t="shared" si="12"/>
        <v>0.11510791366906475</v>
      </c>
      <c r="K78" s="13">
        <f t="shared" si="12"/>
        <v>0</v>
      </c>
      <c r="L78" s="59">
        <f t="shared" si="12"/>
        <v>0</v>
      </c>
    </row>
    <row r="79" spans="2:12" ht="15" customHeight="1" x14ac:dyDescent="0.25">
      <c r="B79" s="31" t="str">
        <f t="shared" ref="B79:L79" si="13">IF(B374 &lt;&gt; "", B374, "")</f>
        <v/>
      </c>
      <c r="C79" s="31" t="str">
        <f t="shared" si="13"/>
        <v>35 to 39</v>
      </c>
      <c r="D79" s="11">
        <f t="shared" si="13"/>
        <v>1313</v>
      </c>
      <c r="E79" s="11">
        <f t="shared" si="13"/>
        <v>1181</v>
      </c>
      <c r="F79" s="12">
        <f t="shared" si="13"/>
        <v>0.89946686976389945</v>
      </c>
      <c r="G79" s="11">
        <f t="shared" si="13"/>
        <v>973</v>
      </c>
      <c r="H79" s="12">
        <f t="shared" si="13"/>
        <v>0.741051028179741</v>
      </c>
      <c r="I79" s="11">
        <f t="shared" si="13"/>
        <v>2</v>
      </c>
      <c r="J79" s="12">
        <f t="shared" si="13"/>
        <v>6.3157894736842107E-2</v>
      </c>
      <c r="K79" s="13">
        <f t="shared" si="13"/>
        <v>0</v>
      </c>
      <c r="L79" s="59">
        <f t="shared" si="13"/>
        <v>0</v>
      </c>
    </row>
    <row r="80" spans="2:12" ht="15" customHeight="1" x14ac:dyDescent="0.25">
      <c r="B80" s="31" t="str">
        <f t="shared" ref="B80:L80" si="14">IF(B375 &lt;&gt; "", B375, "")</f>
        <v/>
      </c>
      <c r="C80" s="31" t="str">
        <f t="shared" si="14"/>
        <v>40 to 44</v>
      </c>
      <c r="D80" s="11">
        <f t="shared" si="14"/>
        <v>1429</v>
      </c>
      <c r="E80" s="11">
        <f t="shared" si="14"/>
        <v>1252</v>
      </c>
      <c r="F80" s="12">
        <f t="shared" si="14"/>
        <v>0.87613715885234433</v>
      </c>
      <c r="G80" s="11">
        <f t="shared" si="14"/>
        <v>1033</v>
      </c>
      <c r="H80" s="12">
        <f t="shared" si="14"/>
        <v>0.72288313505948221</v>
      </c>
      <c r="I80" s="11">
        <f t="shared" si="14"/>
        <v>0</v>
      </c>
      <c r="J80" s="12">
        <f t="shared" si="14"/>
        <v>0</v>
      </c>
      <c r="K80" s="13">
        <f t="shared" si="14"/>
        <v>0</v>
      </c>
      <c r="L80" s="59">
        <f t="shared" si="14"/>
        <v>0</v>
      </c>
    </row>
    <row r="81" spans="2:12" ht="15" customHeight="1" x14ac:dyDescent="0.25">
      <c r="B81" s="31" t="str">
        <f t="shared" ref="B81:L81" si="15">IF(B376 &lt;&gt; "", B376, "")</f>
        <v/>
      </c>
      <c r="C81" s="31" t="str">
        <f t="shared" si="15"/>
        <v>45 to 49</v>
      </c>
      <c r="D81" s="11">
        <f t="shared" si="15"/>
        <v>1443</v>
      </c>
      <c r="E81" s="11">
        <f t="shared" si="15"/>
        <v>1351</v>
      </c>
      <c r="F81" s="12">
        <f t="shared" si="15"/>
        <v>0.9362439362439362</v>
      </c>
      <c r="G81" s="11">
        <f t="shared" si="15"/>
        <v>1133</v>
      </c>
      <c r="H81" s="12">
        <f t="shared" si="15"/>
        <v>0.78516978516978519</v>
      </c>
      <c r="I81" s="11">
        <f t="shared" si="15"/>
        <v>3</v>
      </c>
      <c r="J81" s="12">
        <f t="shared" si="15"/>
        <v>8.4905660377358486E-2</v>
      </c>
      <c r="K81" s="13">
        <f t="shared" si="15"/>
        <v>0</v>
      </c>
      <c r="L81" s="59">
        <f t="shared" si="15"/>
        <v>0</v>
      </c>
    </row>
    <row r="82" spans="2:12" ht="15" customHeight="1" x14ac:dyDescent="0.25">
      <c r="B82" s="31" t="str">
        <f t="shared" ref="B82:L82" si="16">IF(B377 &lt;&gt; "", B377, "")</f>
        <v/>
      </c>
      <c r="C82" s="31" t="str">
        <f t="shared" si="16"/>
        <v>50 to 54</v>
      </c>
      <c r="D82" s="11">
        <f t="shared" si="16"/>
        <v>1354</v>
      </c>
      <c r="E82" s="11">
        <f t="shared" si="16"/>
        <v>1271</v>
      </c>
      <c r="F82" s="12">
        <f t="shared" si="16"/>
        <v>0.93870014771048749</v>
      </c>
      <c r="G82" s="11">
        <f t="shared" si="16"/>
        <v>1076</v>
      </c>
      <c r="H82" s="12">
        <f t="shared" si="16"/>
        <v>0.79468242245199405</v>
      </c>
      <c r="I82" s="11">
        <f t="shared" si="16"/>
        <v>0</v>
      </c>
      <c r="J82" s="12">
        <f t="shared" si="16"/>
        <v>0</v>
      </c>
      <c r="K82" s="13">
        <f t="shared" si="16"/>
        <v>0</v>
      </c>
      <c r="L82" s="59">
        <f t="shared" si="16"/>
        <v>0</v>
      </c>
    </row>
    <row r="83" spans="2:12" ht="15" customHeight="1" x14ac:dyDescent="0.25">
      <c r="B83" s="31" t="str">
        <f t="shared" ref="B83:L83" si="17">IF(B378 &lt;&gt; "", B378, "")</f>
        <v/>
      </c>
      <c r="C83" s="31" t="str">
        <f t="shared" si="17"/>
        <v>55 to 59</v>
      </c>
      <c r="D83" s="11">
        <f t="shared" si="17"/>
        <v>1353</v>
      </c>
      <c r="E83" s="11">
        <f t="shared" si="17"/>
        <v>1250</v>
      </c>
      <c r="F83" s="12">
        <f t="shared" si="17"/>
        <v>0.92387287509238725</v>
      </c>
      <c r="G83" s="11">
        <f t="shared" si="17"/>
        <v>1058</v>
      </c>
      <c r="H83" s="12">
        <f t="shared" si="17"/>
        <v>0.78196600147819662</v>
      </c>
      <c r="I83" s="11">
        <f t="shared" si="17"/>
        <v>0</v>
      </c>
      <c r="J83" s="12">
        <f t="shared" si="17"/>
        <v>0</v>
      </c>
      <c r="K83" s="13">
        <f t="shared" si="17"/>
        <v>0</v>
      </c>
      <c r="L83" s="59">
        <f t="shared" si="17"/>
        <v>0</v>
      </c>
    </row>
    <row r="84" spans="2:12" ht="15" customHeight="1" x14ac:dyDescent="0.25">
      <c r="B84" s="31" t="str">
        <f t="shared" ref="B84:L84" si="18">IF(B379 &lt;&gt; "", B379, "")</f>
        <v/>
      </c>
      <c r="C84" s="31" t="str">
        <f t="shared" si="18"/>
        <v>60 to 64</v>
      </c>
      <c r="D84" s="11">
        <f t="shared" si="18"/>
        <v>1091</v>
      </c>
      <c r="E84" s="11">
        <f t="shared" si="18"/>
        <v>985</v>
      </c>
      <c r="F84" s="12">
        <f t="shared" si="18"/>
        <v>0.90284142988084326</v>
      </c>
      <c r="G84" s="11">
        <f t="shared" si="18"/>
        <v>829</v>
      </c>
      <c r="H84" s="12">
        <f t="shared" si="18"/>
        <v>0.7598533455545371</v>
      </c>
      <c r="I84" s="11">
        <f t="shared" si="18"/>
        <v>1</v>
      </c>
      <c r="J84" s="12">
        <f t="shared" si="18"/>
        <v>3.8338658146964855E-2</v>
      </c>
      <c r="K84" s="13">
        <f t="shared" si="18"/>
        <v>0</v>
      </c>
      <c r="L84" s="59">
        <f t="shared" si="18"/>
        <v>0</v>
      </c>
    </row>
    <row r="85" spans="2:12" ht="15" customHeight="1" x14ac:dyDescent="0.25">
      <c r="B85" s="31" t="str">
        <f t="shared" ref="B85:L85" si="19">IF(B380 &lt;&gt; "", B380, "")</f>
        <v/>
      </c>
      <c r="C85" s="31" t="str">
        <f t="shared" si="19"/>
        <v>65 to 69</v>
      </c>
      <c r="D85" s="11">
        <f t="shared" si="19"/>
        <v>902</v>
      </c>
      <c r="E85" s="11">
        <f t="shared" si="19"/>
        <v>772</v>
      </c>
      <c r="F85" s="12">
        <f t="shared" si="19"/>
        <v>0.85587583148558755</v>
      </c>
      <c r="G85" s="11">
        <f t="shared" si="19"/>
        <v>628</v>
      </c>
      <c r="H85" s="12">
        <f t="shared" si="19"/>
        <v>0.69623059866962311</v>
      </c>
      <c r="I85" s="11">
        <f t="shared" si="19"/>
        <v>0</v>
      </c>
      <c r="J85" s="12">
        <f t="shared" si="19"/>
        <v>0</v>
      </c>
      <c r="K85" s="13">
        <f t="shared" si="19"/>
        <v>0</v>
      </c>
      <c r="L85" s="59">
        <f t="shared" si="19"/>
        <v>0</v>
      </c>
    </row>
    <row r="86" spans="2:12" ht="15" customHeight="1" x14ac:dyDescent="0.25">
      <c r="B86" s="31" t="str">
        <f t="shared" ref="B86:L86" si="20">IF(B381 &lt;&gt; "", B381, "")</f>
        <v>Tairawhiti Total</v>
      </c>
      <c r="C86" s="31" t="str">
        <f t="shared" si="20"/>
        <v/>
      </c>
      <c r="D86" s="11">
        <f t="shared" si="20"/>
        <v>11775</v>
      </c>
      <c r="E86" s="11">
        <f t="shared" si="20"/>
        <v>10584</v>
      </c>
      <c r="F86" s="12">
        <f t="shared" si="20"/>
        <v>0.89885350318471335</v>
      </c>
      <c r="G86" s="11">
        <f t="shared" si="20"/>
        <v>8748</v>
      </c>
      <c r="H86" s="12">
        <f t="shared" si="20"/>
        <v>0.74292993630573245</v>
      </c>
      <c r="I86" s="11">
        <f t="shared" si="20"/>
        <v>15</v>
      </c>
      <c r="J86" s="12">
        <f t="shared" si="20"/>
        <v>5.1443269505573021E-2</v>
      </c>
      <c r="K86" s="13">
        <f t="shared" si="20"/>
        <v>0</v>
      </c>
      <c r="L86" s="59">
        <f t="shared" si="20"/>
        <v>0</v>
      </c>
    </row>
    <row r="87" spans="2:12" ht="15" customHeight="1" x14ac:dyDescent="0.25">
      <c r="B87" s="31" t="str">
        <f t="shared" ref="B87:L87" si="21">IF(B382 &lt;&gt; "", B382, "")</f>
        <v>Taranaki</v>
      </c>
      <c r="C87" s="31" t="str">
        <f t="shared" si="21"/>
        <v>25 to 29</v>
      </c>
      <c r="D87" s="11">
        <f t="shared" si="21"/>
        <v>3713</v>
      </c>
      <c r="E87" s="11">
        <f t="shared" si="21"/>
        <v>3161</v>
      </c>
      <c r="F87" s="12">
        <f t="shared" si="21"/>
        <v>0.85133315378400221</v>
      </c>
      <c r="G87" s="11">
        <f t="shared" si="21"/>
        <v>2597</v>
      </c>
      <c r="H87" s="12">
        <f t="shared" si="21"/>
        <v>0.69943441960678698</v>
      </c>
      <c r="I87" s="11">
        <f t="shared" si="21"/>
        <v>11</v>
      </c>
      <c r="J87" s="12">
        <f t="shared" si="21"/>
        <v>0.11458333333333333</v>
      </c>
      <c r="K87" s="13">
        <f t="shared" si="21"/>
        <v>0</v>
      </c>
      <c r="L87" s="59">
        <f t="shared" si="21"/>
        <v>0</v>
      </c>
    </row>
    <row r="88" spans="2:12" ht="15" customHeight="1" x14ac:dyDescent="0.25">
      <c r="B88" s="31" t="str">
        <f t="shared" ref="B88:L88" si="22">IF(B383 &lt;&gt; "", B383, "")</f>
        <v/>
      </c>
      <c r="C88" s="31" t="str">
        <f t="shared" si="22"/>
        <v>30 to 34</v>
      </c>
      <c r="D88" s="11">
        <f t="shared" si="22"/>
        <v>3369</v>
      </c>
      <c r="E88" s="11">
        <f t="shared" si="22"/>
        <v>3160</v>
      </c>
      <c r="F88" s="12">
        <f t="shared" si="22"/>
        <v>0.93796378747402787</v>
      </c>
      <c r="G88" s="11">
        <f t="shared" si="22"/>
        <v>2701</v>
      </c>
      <c r="H88" s="12">
        <f t="shared" si="22"/>
        <v>0.80172157910359154</v>
      </c>
      <c r="I88" s="11">
        <f t="shared" si="22"/>
        <v>10</v>
      </c>
      <c r="J88" s="12">
        <f t="shared" si="22"/>
        <v>0.10938924339106654</v>
      </c>
      <c r="K88" s="13">
        <f t="shared" si="22"/>
        <v>0</v>
      </c>
      <c r="L88" s="59">
        <f t="shared" si="22"/>
        <v>0</v>
      </c>
    </row>
    <row r="89" spans="2:12" ht="15" customHeight="1" x14ac:dyDescent="0.25">
      <c r="B89" s="31" t="str">
        <f t="shared" ref="B89:L89" si="23">IF(B384 &lt;&gt; "", B384, "")</f>
        <v/>
      </c>
      <c r="C89" s="31" t="str">
        <f t="shared" si="23"/>
        <v>35 to 39</v>
      </c>
      <c r="D89" s="11">
        <f t="shared" si="23"/>
        <v>3408</v>
      </c>
      <c r="E89" s="11">
        <f t="shared" si="23"/>
        <v>3139</v>
      </c>
      <c r="F89" s="12">
        <f t="shared" si="23"/>
        <v>0.92106807511737088</v>
      </c>
      <c r="G89" s="11">
        <f t="shared" si="23"/>
        <v>2677</v>
      </c>
      <c r="H89" s="12">
        <f t="shared" si="23"/>
        <v>0.78550469483568075</v>
      </c>
      <c r="I89" s="11">
        <f t="shared" si="23"/>
        <v>3</v>
      </c>
      <c r="J89" s="12">
        <f t="shared" si="23"/>
        <v>3.3488372093023258E-2</v>
      </c>
      <c r="K89" s="13">
        <f t="shared" si="23"/>
        <v>0</v>
      </c>
      <c r="L89" s="59">
        <f t="shared" si="23"/>
        <v>0</v>
      </c>
    </row>
    <row r="90" spans="2:12" ht="15" customHeight="1" x14ac:dyDescent="0.25">
      <c r="B90" s="31" t="str">
        <f t="shared" ref="B90:L90" si="24">IF(B385 &lt;&gt; "", B385, "")</f>
        <v/>
      </c>
      <c r="C90" s="31" t="str">
        <f t="shared" si="24"/>
        <v>40 to 44</v>
      </c>
      <c r="D90" s="11">
        <f t="shared" si="24"/>
        <v>3641</v>
      </c>
      <c r="E90" s="11">
        <f t="shared" si="24"/>
        <v>3482</v>
      </c>
      <c r="F90" s="12">
        <f t="shared" si="24"/>
        <v>0.95633067838505903</v>
      </c>
      <c r="G90" s="11">
        <f t="shared" si="24"/>
        <v>2984</v>
      </c>
      <c r="H90" s="12">
        <f t="shared" si="24"/>
        <v>0.81955506728920624</v>
      </c>
      <c r="I90" s="11">
        <f t="shared" si="24"/>
        <v>2</v>
      </c>
      <c r="J90" s="12">
        <f t="shared" si="24"/>
        <v>2.0117351215423303E-2</v>
      </c>
      <c r="K90" s="13">
        <f t="shared" si="24"/>
        <v>0</v>
      </c>
      <c r="L90" s="59">
        <f t="shared" si="24"/>
        <v>0</v>
      </c>
    </row>
    <row r="91" spans="2:12" ht="15" customHeight="1" x14ac:dyDescent="0.25">
      <c r="B91" s="31" t="str">
        <f t="shared" ref="B91:L91" si="25">IF(B386 &lt;&gt; "", B386, "")</f>
        <v/>
      </c>
      <c r="C91" s="31" t="str">
        <f t="shared" si="25"/>
        <v>45 to 49</v>
      </c>
      <c r="D91" s="11">
        <f t="shared" si="25"/>
        <v>3670</v>
      </c>
      <c r="E91" s="11">
        <f t="shared" si="25"/>
        <v>3538</v>
      </c>
      <c r="F91" s="12">
        <f t="shared" si="25"/>
        <v>0.96403269754768395</v>
      </c>
      <c r="G91" s="11">
        <f t="shared" si="25"/>
        <v>3054</v>
      </c>
      <c r="H91" s="12">
        <f t="shared" si="25"/>
        <v>0.83215258855585827</v>
      </c>
      <c r="I91" s="11">
        <f t="shared" si="25"/>
        <v>4</v>
      </c>
      <c r="J91" s="12">
        <f t="shared" si="25"/>
        <v>4.0302267002518891E-2</v>
      </c>
      <c r="K91" s="13">
        <f t="shared" si="25"/>
        <v>0</v>
      </c>
      <c r="L91" s="59">
        <f t="shared" si="25"/>
        <v>0</v>
      </c>
    </row>
    <row r="92" spans="2:12" ht="15" customHeight="1" x14ac:dyDescent="0.25">
      <c r="B92" s="31" t="str">
        <f t="shared" ref="B92:L92" si="26">IF(B387 &lt;&gt; "", B387, "")</f>
        <v/>
      </c>
      <c r="C92" s="31" t="str">
        <f t="shared" si="26"/>
        <v>50 to 54</v>
      </c>
      <c r="D92" s="11">
        <f t="shared" si="26"/>
        <v>3498</v>
      </c>
      <c r="E92" s="11">
        <f t="shared" si="26"/>
        <v>3413</v>
      </c>
      <c r="F92" s="12">
        <f t="shared" si="26"/>
        <v>0.97570040022870208</v>
      </c>
      <c r="G92" s="11">
        <f t="shared" si="26"/>
        <v>2967</v>
      </c>
      <c r="H92" s="12">
        <f t="shared" si="26"/>
        <v>0.84819897084048024</v>
      </c>
      <c r="I92" s="11">
        <f t="shared" si="26"/>
        <v>0</v>
      </c>
      <c r="J92" s="12">
        <f t="shared" si="26"/>
        <v>0</v>
      </c>
      <c r="K92" s="13">
        <f t="shared" si="26"/>
        <v>0</v>
      </c>
      <c r="L92" s="59">
        <f t="shared" si="26"/>
        <v>0</v>
      </c>
    </row>
    <row r="93" spans="2:12" ht="15" customHeight="1" x14ac:dyDescent="0.25">
      <c r="B93" s="31" t="str">
        <f t="shared" ref="B93:L93" si="27">IF(B388 &lt;&gt; "", B388, "")</f>
        <v/>
      </c>
      <c r="C93" s="31" t="str">
        <f t="shared" si="27"/>
        <v>55 to 59</v>
      </c>
      <c r="D93" s="11">
        <f t="shared" si="27"/>
        <v>3429</v>
      </c>
      <c r="E93" s="11">
        <f t="shared" si="27"/>
        <v>3328</v>
      </c>
      <c r="F93" s="12">
        <f t="shared" si="27"/>
        <v>0.97054534849810437</v>
      </c>
      <c r="G93" s="11">
        <f t="shared" si="27"/>
        <v>2907</v>
      </c>
      <c r="H93" s="12">
        <f t="shared" si="27"/>
        <v>0.84776902887139105</v>
      </c>
      <c r="I93" s="11">
        <f t="shared" si="27"/>
        <v>2</v>
      </c>
      <c r="J93" s="12">
        <f t="shared" si="27"/>
        <v>2.2598870056497175E-2</v>
      </c>
      <c r="K93" s="13">
        <f t="shared" si="27"/>
        <v>0</v>
      </c>
      <c r="L93" s="59">
        <f t="shared" si="27"/>
        <v>0</v>
      </c>
    </row>
    <row r="94" spans="2:12" ht="15" customHeight="1" x14ac:dyDescent="0.25">
      <c r="B94" s="31" t="str">
        <f t="shared" ref="B94:L94" si="28">IF(B389 &lt;&gt; "", B389, "")</f>
        <v/>
      </c>
      <c r="C94" s="31" t="str">
        <f t="shared" si="28"/>
        <v>60 to 64</v>
      </c>
      <c r="D94" s="11">
        <f t="shared" si="28"/>
        <v>2715</v>
      </c>
      <c r="E94" s="11">
        <f t="shared" si="28"/>
        <v>2559</v>
      </c>
      <c r="F94" s="12">
        <f t="shared" si="28"/>
        <v>0.94254143646408839</v>
      </c>
      <c r="G94" s="11">
        <f t="shared" si="28"/>
        <v>2291</v>
      </c>
      <c r="H94" s="12">
        <f t="shared" si="28"/>
        <v>0.84383057090239411</v>
      </c>
      <c r="I94" s="11">
        <f t="shared" si="28"/>
        <v>0</v>
      </c>
      <c r="J94" s="12">
        <f t="shared" si="28"/>
        <v>0</v>
      </c>
      <c r="K94" s="13">
        <f t="shared" si="28"/>
        <v>0</v>
      </c>
      <c r="L94" s="59">
        <f t="shared" si="28"/>
        <v>0</v>
      </c>
    </row>
    <row r="95" spans="2:12" ht="15" customHeight="1" x14ac:dyDescent="0.25">
      <c r="B95" s="31" t="str">
        <f t="shared" ref="B95:L95" si="29">IF(B390 &lt;&gt; "", B390, "")</f>
        <v/>
      </c>
      <c r="C95" s="31" t="str">
        <f t="shared" si="29"/>
        <v>65 to 69</v>
      </c>
      <c r="D95" s="11">
        <f t="shared" si="29"/>
        <v>2281</v>
      </c>
      <c r="E95" s="11">
        <f t="shared" si="29"/>
        <v>2090</v>
      </c>
      <c r="F95" s="12">
        <f t="shared" si="29"/>
        <v>0.91626479614204293</v>
      </c>
      <c r="G95" s="11">
        <f t="shared" si="29"/>
        <v>1857</v>
      </c>
      <c r="H95" s="12">
        <f t="shared" si="29"/>
        <v>0.81411661551950898</v>
      </c>
      <c r="I95" s="11">
        <f t="shared" si="29"/>
        <v>2</v>
      </c>
      <c r="J95" s="12">
        <f t="shared" si="29"/>
        <v>3.7676609105180531E-2</v>
      </c>
      <c r="K95" s="13">
        <f t="shared" si="29"/>
        <v>0</v>
      </c>
      <c r="L95" s="59">
        <f t="shared" si="29"/>
        <v>0</v>
      </c>
    </row>
    <row r="96" spans="2:12" ht="15" customHeight="1" x14ac:dyDescent="0.25">
      <c r="B96" s="31" t="str">
        <f t="shared" ref="B96:L96" si="30">IF(B391 &lt;&gt; "", B391, "")</f>
        <v>Taranaki Total</v>
      </c>
      <c r="C96" s="31" t="str">
        <f t="shared" si="30"/>
        <v/>
      </c>
      <c r="D96" s="11">
        <f t="shared" si="30"/>
        <v>29724</v>
      </c>
      <c r="E96" s="11">
        <f t="shared" si="30"/>
        <v>27870</v>
      </c>
      <c r="F96" s="12">
        <f t="shared" si="30"/>
        <v>0.93762616067823978</v>
      </c>
      <c r="G96" s="11">
        <f t="shared" si="30"/>
        <v>24035</v>
      </c>
      <c r="H96" s="12">
        <f t="shared" si="30"/>
        <v>0.80860584039833128</v>
      </c>
      <c r="I96" s="11">
        <f t="shared" si="30"/>
        <v>34</v>
      </c>
      <c r="J96" s="12">
        <f t="shared" si="30"/>
        <v>4.3603719140750244E-2</v>
      </c>
      <c r="K96" s="13">
        <f t="shared" si="30"/>
        <v>0</v>
      </c>
      <c r="L96" s="59">
        <f t="shared" si="30"/>
        <v>0</v>
      </c>
    </row>
    <row r="97" spans="2:12" ht="15" customHeight="1" x14ac:dyDescent="0.25">
      <c r="B97" s="31" t="str">
        <f t="shared" ref="B97:L97" si="31">IF(B392 &lt;&gt; "", B392, "")</f>
        <v>Hawkes Bay</v>
      </c>
      <c r="C97" s="31" t="str">
        <f t="shared" si="31"/>
        <v>25 to 29</v>
      </c>
      <c r="D97" s="11">
        <f t="shared" si="31"/>
        <v>4695</v>
      </c>
      <c r="E97" s="11">
        <f t="shared" si="31"/>
        <v>4051</v>
      </c>
      <c r="F97" s="12">
        <f t="shared" si="31"/>
        <v>0.86283280085197023</v>
      </c>
      <c r="G97" s="11">
        <f t="shared" si="31"/>
        <v>3279</v>
      </c>
      <c r="H97" s="12">
        <f t="shared" si="31"/>
        <v>0.69840255591054312</v>
      </c>
      <c r="I97" s="11">
        <f t="shared" si="31"/>
        <v>9</v>
      </c>
      <c r="J97" s="12">
        <f t="shared" si="31"/>
        <v>7.526132404181185E-2</v>
      </c>
      <c r="K97" s="13">
        <f t="shared" si="31"/>
        <v>0</v>
      </c>
      <c r="L97" s="59">
        <f t="shared" si="31"/>
        <v>0</v>
      </c>
    </row>
    <row r="98" spans="2:12" ht="15" customHeight="1" x14ac:dyDescent="0.25">
      <c r="B98" s="31" t="str">
        <f t="shared" ref="B98:L98" si="32">IF(B393 &lt;&gt; "", B393, "")</f>
        <v/>
      </c>
      <c r="C98" s="31" t="str">
        <f t="shared" si="32"/>
        <v>30 to 34</v>
      </c>
      <c r="D98" s="11">
        <f t="shared" si="32"/>
        <v>3942</v>
      </c>
      <c r="E98" s="11">
        <f t="shared" si="32"/>
        <v>3570</v>
      </c>
      <c r="F98" s="12">
        <f t="shared" si="32"/>
        <v>0.9056316590563166</v>
      </c>
      <c r="G98" s="11">
        <f t="shared" si="32"/>
        <v>2914</v>
      </c>
      <c r="H98" s="12">
        <f t="shared" si="32"/>
        <v>0.73921867072552006</v>
      </c>
      <c r="I98" s="11">
        <f t="shared" si="32"/>
        <v>5</v>
      </c>
      <c r="J98" s="12">
        <f t="shared" si="32"/>
        <v>4.6620046620046623E-2</v>
      </c>
      <c r="K98" s="13">
        <f t="shared" si="32"/>
        <v>0</v>
      </c>
      <c r="L98" s="59">
        <f t="shared" si="32"/>
        <v>0</v>
      </c>
    </row>
    <row r="99" spans="2:12" ht="15" customHeight="1" x14ac:dyDescent="0.25">
      <c r="B99" s="31" t="str">
        <f t="shared" ref="B99:L99" si="33">IF(B394 &lt;&gt; "", B394, "")</f>
        <v/>
      </c>
      <c r="C99" s="31" t="str">
        <f t="shared" si="33"/>
        <v>35 to 39</v>
      </c>
      <c r="D99" s="11">
        <f t="shared" si="33"/>
        <v>4281</v>
      </c>
      <c r="E99" s="11">
        <f t="shared" si="33"/>
        <v>3935</v>
      </c>
      <c r="F99" s="12">
        <f t="shared" si="33"/>
        <v>0.91917776220509229</v>
      </c>
      <c r="G99" s="11">
        <f t="shared" si="33"/>
        <v>3273</v>
      </c>
      <c r="H99" s="12">
        <f t="shared" si="33"/>
        <v>0.76454099509460405</v>
      </c>
      <c r="I99" s="11">
        <f t="shared" si="33"/>
        <v>5</v>
      </c>
      <c r="J99" s="12">
        <f t="shared" si="33"/>
        <v>4.5627376425855515E-2</v>
      </c>
      <c r="K99" s="13">
        <f t="shared" si="33"/>
        <v>0</v>
      </c>
      <c r="L99" s="59">
        <f t="shared" si="33"/>
        <v>0</v>
      </c>
    </row>
    <row r="100" spans="2:12" ht="15" customHeight="1" x14ac:dyDescent="0.25">
      <c r="B100" s="31" t="str">
        <f t="shared" ref="B100:L100" si="34">IF(B395 &lt;&gt; "", B395, "")</f>
        <v/>
      </c>
      <c r="C100" s="31" t="str">
        <f t="shared" si="34"/>
        <v>40 to 44</v>
      </c>
      <c r="D100" s="11">
        <f t="shared" si="34"/>
        <v>4987</v>
      </c>
      <c r="E100" s="11">
        <f t="shared" si="34"/>
        <v>4738</v>
      </c>
      <c r="F100" s="12">
        <f t="shared" si="34"/>
        <v>0.95007018247443353</v>
      </c>
      <c r="G100" s="11">
        <f t="shared" si="34"/>
        <v>3950</v>
      </c>
      <c r="H100" s="12">
        <f t="shared" si="34"/>
        <v>0.7920593543212352</v>
      </c>
      <c r="I100" s="11">
        <f t="shared" si="34"/>
        <v>4</v>
      </c>
      <c r="J100" s="12">
        <f t="shared" si="34"/>
        <v>3.1978680879413725E-2</v>
      </c>
      <c r="K100" s="13">
        <f t="shared" si="34"/>
        <v>0</v>
      </c>
      <c r="L100" s="59">
        <f t="shared" si="34"/>
        <v>0</v>
      </c>
    </row>
    <row r="101" spans="2:12" ht="15" customHeight="1" x14ac:dyDescent="0.25">
      <c r="B101" s="31" t="str">
        <f t="shared" ref="B101:L101" si="35">IF(B396 &lt;&gt; "", B396, "")</f>
        <v/>
      </c>
      <c r="C101" s="31" t="str">
        <f t="shared" si="35"/>
        <v>45 to 49</v>
      </c>
      <c r="D101" s="11">
        <f t="shared" si="35"/>
        <v>5045</v>
      </c>
      <c r="E101" s="11">
        <f t="shared" si="35"/>
        <v>4835</v>
      </c>
      <c r="F101" s="12">
        <f t="shared" si="35"/>
        <v>0.95837462834489595</v>
      </c>
      <c r="G101" s="11">
        <f t="shared" si="35"/>
        <v>4037</v>
      </c>
      <c r="H101" s="12">
        <f t="shared" si="35"/>
        <v>0.80019821605550046</v>
      </c>
      <c r="I101" s="11">
        <f t="shared" si="35"/>
        <v>0</v>
      </c>
      <c r="J101" s="12">
        <f t="shared" si="35"/>
        <v>0</v>
      </c>
      <c r="K101" s="13">
        <f t="shared" si="35"/>
        <v>0</v>
      </c>
      <c r="L101" s="59">
        <f t="shared" si="35"/>
        <v>0</v>
      </c>
    </row>
    <row r="102" spans="2:12" ht="15" customHeight="1" x14ac:dyDescent="0.25">
      <c r="B102" s="31" t="str">
        <f t="shared" ref="B102:L102" si="36">IF(B397 &lt;&gt; "", B397, "")</f>
        <v/>
      </c>
      <c r="C102" s="31" t="str">
        <f t="shared" si="36"/>
        <v>50 to 54</v>
      </c>
      <c r="D102" s="11">
        <f t="shared" si="36"/>
        <v>5091</v>
      </c>
      <c r="E102" s="11">
        <f t="shared" si="36"/>
        <v>4730</v>
      </c>
      <c r="F102" s="12">
        <f t="shared" si="36"/>
        <v>0.92909055195442936</v>
      </c>
      <c r="G102" s="11">
        <f t="shared" si="36"/>
        <v>4016</v>
      </c>
      <c r="H102" s="12">
        <f t="shared" si="36"/>
        <v>0.78884305637399332</v>
      </c>
      <c r="I102" s="11">
        <f t="shared" si="36"/>
        <v>2</v>
      </c>
      <c r="J102" s="12">
        <f t="shared" si="36"/>
        <v>1.5594541910331383E-2</v>
      </c>
      <c r="K102" s="13">
        <f t="shared" si="36"/>
        <v>0</v>
      </c>
      <c r="L102" s="59">
        <f t="shared" si="36"/>
        <v>0</v>
      </c>
    </row>
    <row r="103" spans="2:12" ht="15" customHeight="1" x14ac:dyDescent="0.25">
      <c r="B103" s="31" t="str">
        <f t="shared" ref="B103:L103" si="37">IF(B398 &lt;&gt; "", B398, "")</f>
        <v/>
      </c>
      <c r="C103" s="31" t="str">
        <f t="shared" si="37"/>
        <v>55 to 59</v>
      </c>
      <c r="D103" s="11">
        <f t="shared" si="37"/>
        <v>4739</v>
      </c>
      <c r="E103" s="11">
        <f t="shared" si="37"/>
        <v>4295</v>
      </c>
      <c r="F103" s="12">
        <f t="shared" si="37"/>
        <v>0.90630934796370544</v>
      </c>
      <c r="G103" s="11">
        <f t="shared" si="37"/>
        <v>3684</v>
      </c>
      <c r="H103" s="12">
        <f t="shared" si="37"/>
        <v>0.77737919392276855</v>
      </c>
      <c r="I103" s="11">
        <f t="shared" si="37"/>
        <v>1</v>
      </c>
      <c r="J103" s="12">
        <f t="shared" si="37"/>
        <v>8.9418777943368107E-3</v>
      </c>
      <c r="K103" s="13">
        <f t="shared" si="37"/>
        <v>0</v>
      </c>
      <c r="L103" s="59">
        <f t="shared" si="37"/>
        <v>0</v>
      </c>
    </row>
    <row r="104" spans="2:12" ht="15" customHeight="1" x14ac:dyDescent="0.25">
      <c r="B104" s="31" t="str">
        <f t="shared" ref="B104:L104" si="38">IF(B399 &lt;&gt; "", B399, "")</f>
        <v/>
      </c>
      <c r="C104" s="31" t="str">
        <f t="shared" si="38"/>
        <v>60 to 64</v>
      </c>
      <c r="D104" s="11">
        <f t="shared" si="38"/>
        <v>4005</v>
      </c>
      <c r="E104" s="11">
        <f t="shared" si="38"/>
        <v>3624</v>
      </c>
      <c r="F104" s="12">
        <f t="shared" si="38"/>
        <v>0.90486891385767787</v>
      </c>
      <c r="G104" s="11">
        <f t="shared" si="38"/>
        <v>3143</v>
      </c>
      <c r="H104" s="12">
        <f t="shared" si="38"/>
        <v>0.78476903870162296</v>
      </c>
      <c r="I104" s="11">
        <f t="shared" si="38"/>
        <v>0</v>
      </c>
      <c r="J104" s="12">
        <f t="shared" si="38"/>
        <v>0</v>
      </c>
      <c r="K104" s="13">
        <f t="shared" si="38"/>
        <v>0</v>
      </c>
      <c r="L104" s="59">
        <f t="shared" si="38"/>
        <v>0</v>
      </c>
    </row>
    <row r="105" spans="2:12" ht="15" customHeight="1" x14ac:dyDescent="0.25">
      <c r="B105" s="31" t="str">
        <f t="shared" ref="B105:L105" si="39">IF(B400 &lt;&gt; "", B400, "")</f>
        <v/>
      </c>
      <c r="C105" s="31" t="str">
        <f t="shared" si="39"/>
        <v>65 to 69</v>
      </c>
      <c r="D105" s="11">
        <f t="shared" si="39"/>
        <v>3578</v>
      </c>
      <c r="E105" s="11">
        <f t="shared" si="39"/>
        <v>3135</v>
      </c>
      <c r="F105" s="12">
        <f t="shared" si="39"/>
        <v>0.87618781442146454</v>
      </c>
      <c r="G105" s="11">
        <f t="shared" si="39"/>
        <v>2735</v>
      </c>
      <c r="H105" s="12">
        <f t="shared" si="39"/>
        <v>0.76439351593068749</v>
      </c>
      <c r="I105" s="11">
        <f t="shared" si="39"/>
        <v>1</v>
      </c>
      <c r="J105" s="12">
        <f t="shared" si="39"/>
        <v>1.2448132780082988E-2</v>
      </c>
      <c r="K105" s="13">
        <f t="shared" si="39"/>
        <v>1</v>
      </c>
      <c r="L105" s="59">
        <f t="shared" si="39"/>
        <v>1.2448132780082988E-2</v>
      </c>
    </row>
    <row r="106" spans="2:12" ht="15" customHeight="1" x14ac:dyDescent="0.25">
      <c r="B106" s="31" t="str">
        <f t="shared" ref="B106:L106" si="40">IF(B401 &lt;&gt; "", B401, "")</f>
        <v>Hawkes Bay Total</v>
      </c>
      <c r="C106" s="31" t="str">
        <f t="shared" si="40"/>
        <v/>
      </c>
      <c r="D106" s="11">
        <f t="shared" si="40"/>
        <v>40363</v>
      </c>
      <c r="E106" s="11">
        <f t="shared" si="40"/>
        <v>36913</v>
      </c>
      <c r="F106" s="12">
        <f t="shared" si="40"/>
        <v>0.91452567945891039</v>
      </c>
      <c r="G106" s="11">
        <f t="shared" si="40"/>
        <v>31031</v>
      </c>
      <c r="H106" s="12">
        <f t="shared" si="40"/>
        <v>0.76879815672769614</v>
      </c>
      <c r="I106" s="11">
        <f t="shared" si="40"/>
        <v>27</v>
      </c>
      <c r="J106" s="12">
        <f t="shared" si="40"/>
        <v>2.6799007444168736E-2</v>
      </c>
      <c r="K106" s="13">
        <f t="shared" si="40"/>
        <v>1</v>
      </c>
      <c r="L106" s="59">
        <f t="shared" si="40"/>
        <v>9.9255583126550868E-4</v>
      </c>
    </row>
    <row r="107" spans="2:12" ht="15" customHeight="1" x14ac:dyDescent="0.25">
      <c r="B107" s="31" t="str">
        <f t="shared" ref="B107:L107" si="41">IF(B402 &lt;&gt; "", B402, "")</f>
        <v>Whanganui</v>
      </c>
      <c r="C107" s="31" t="str">
        <f t="shared" si="41"/>
        <v>25 to 29</v>
      </c>
      <c r="D107" s="11">
        <f t="shared" si="41"/>
        <v>1797</v>
      </c>
      <c r="E107" s="11">
        <f t="shared" si="41"/>
        <v>1628</v>
      </c>
      <c r="F107" s="12">
        <f t="shared" si="41"/>
        <v>0.90595436839176402</v>
      </c>
      <c r="G107" s="11">
        <f t="shared" si="41"/>
        <v>1360</v>
      </c>
      <c r="H107" s="12">
        <f t="shared" si="41"/>
        <v>0.75681691708402898</v>
      </c>
      <c r="I107" s="11">
        <f t="shared" si="41"/>
        <v>7</v>
      </c>
      <c r="J107" s="12">
        <f t="shared" si="41"/>
        <v>0.14261460101867571</v>
      </c>
      <c r="K107" s="13">
        <f t="shared" si="41"/>
        <v>0</v>
      </c>
      <c r="L107" s="59">
        <f t="shared" si="41"/>
        <v>0</v>
      </c>
    </row>
    <row r="108" spans="2:12" ht="15" customHeight="1" x14ac:dyDescent="0.25">
      <c r="B108" s="31" t="str">
        <f t="shared" ref="B108:L108" si="42">IF(B403 &lt;&gt; "", B403, "")</f>
        <v/>
      </c>
      <c r="C108" s="31" t="str">
        <f t="shared" si="42"/>
        <v>30 to 34</v>
      </c>
      <c r="D108" s="11">
        <f t="shared" si="42"/>
        <v>1593</v>
      </c>
      <c r="E108" s="11">
        <f t="shared" si="42"/>
        <v>1545</v>
      </c>
      <c r="F108" s="12">
        <f t="shared" si="42"/>
        <v>0.96986817325800379</v>
      </c>
      <c r="G108" s="11">
        <f t="shared" si="42"/>
        <v>1284</v>
      </c>
      <c r="H108" s="12">
        <f t="shared" si="42"/>
        <v>0.80602636534839922</v>
      </c>
      <c r="I108" s="11">
        <f t="shared" si="42"/>
        <v>5</v>
      </c>
      <c r="J108" s="12">
        <f t="shared" si="42"/>
        <v>0.11214953271028037</v>
      </c>
      <c r="K108" s="13">
        <f t="shared" si="42"/>
        <v>0</v>
      </c>
      <c r="L108" s="59">
        <f t="shared" si="42"/>
        <v>0</v>
      </c>
    </row>
    <row r="109" spans="2:12" ht="15" customHeight="1" x14ac:dyDescent="0.25">
      <c r="B109" s="31" t="str">
        <f t="shared" ref="B109:L109" si="43">IF(B404 &lt;&gt; "", B404, "")</f>
        <v/>
      </c>
      <c r="C109" s="31" t="str">
        <f t="shared" si="43"/>
        <v>35 to 39</v>
      </c>
      <c r="D109" s="11">
        <f t="shared" si="43"/>
        <v>1484</v>
      </c>
      <c r="E109" s="11">
        <f t="shared" si="43"/>
        <v>1408</v>
      </c>
      <c r="F109" s="12">
        <f t="shared" si="43"/>
        <v>0.94878706199460916</v>
      </c>
      <c r="G109" s="11">
        <f t="shared" si="43"/>
        <v>1170</v>
      </c>
      <c r="H109" s="12">
        <f t="shared" si="43"/>
        <v>0.78840970350404316</v>
      </c>
      <c r="I109" s="11">
        <f t="shared" si="43"/>
        <v>3</v>
      </c>
      <c r="J109" s="12">
        <f t="shared" si="43"/>
        <v>7.6109936575052856E-2</v>
      </c>
      <c r="K109" s="13">
        <f t="shared" si="43"/>
        <v>0</v>
      </c>
      <c r="L109" s="59">
        <f t="shared" si="43"/>
        <v>0</v>
      </c>
    </row>
    <row r="110" spans="2:12" ht="15" customHeight="1" x14ac:dyDescent="0.25">
      <c r="B110" s="31" t="str">
        <f t="shared" ref="B110:L110" si="44">IF(B405 &lt;&gt; "", B405, "")</f>
        <v/>
      </c>
      <c r="C110" s="31" t="str">
        <f t="shared" si="44"/>
        <v>40 to 44</v>
      </c>
      <c r="D110" s="11">
        <f t="shared" si="44"/>
        <v>1686</v>
      </c>
      <c r="E110" s="11">
        <f t="shared" si="44"/>
        <v>1645</v>
      </c>
      <c r="F110" s="12">
        <f t="shared" si="44"/>
        <v>0.97568208778173193</v>
      </c>
      <c r="G110" s="11">
        <f t="shared" si="44"/>
        <v>1370</v>
      </c>
      <c r="H110" s="12">
        <f t="shared" si="44"/>
        <v>0.81257413997627526</v>
      </c>
      <c r="I110" s="11">
        <f t="shared" si="44"/>
        <v>1</v>
      </c>
      <c r="J110" s="12">
        <f t="shared" si="44"/>
        <v>2.1164021164021163E-2</v>
      </c>
      <c r="K110" s="13">
        <f t="shared" si="44"/>
        <v>0</v>
      </c>
      <c r="L110" s="59">
        <f t="shared" si="44"/>
        <v>0</v>
      </c>
    </row>
    <row r="111" spans="2:12" ht="15" customHeight="1" x14ac:dyDescent="0.25">
      <c r="B111" s="31" t="str">
        <f t="shared" ref="B111:L111" si="45">IF(B406 &lt;&gt; "", B406, "")</f>
        <v/>
      </c>
      <c r="C111" s="31" t="str">
        <f t="shared" si="45"/>
        <v>45 to 49</v>
      </c>
      <c r="D111" s="11">
        <f t="shared" si="45"/>
        <v>1881</v>
      </c>
      <c r="E111" s="11">
        <f t="shared" si="45"/>
        <v>1805</v>
      </c>
      <c r="F111" s="12">
        <f t="shared" si="45"/>
        <v>0.95959595959595956</v>
      </c>
      <c r="G111" s="11">
        <f t="shared" si="45"/>
        <v>1519</v>
      </c>
      <c r="H111" s="12">
        <f t="shared" si="45"/>
        <v>0.80754917597022857</v>
      </c>
      <c r="I111" s="11">
        <f t="shared" si="45"/>
        <v>4</v>
      </c>
      <c r="J111" s="12">
        <f t="shared" si="45"/>
        <v>8.0267558528428096E-2</v>
      </c>
      <c r="K111" s="13">
        <f t="shared" si="45"/>
        <v>0</v>
      </c>
      <c r="L111" s="59">
        <f t="shared" si="45"/>
        <v>0</v>
      </c>
    </row>
    <row r="112" spans="2:12" ht="15" customHeight="1" x14ac:dyDescent="0.25">
      <c r="B112" s="31" t="str">
        <f t="shared" ref="B112:L112" si="46">IF(B407 &lt;&gt; "", B407, "")</f>
        <v/>
      </c>
      <c r="C112" s="31" t="str">
        <f t="shared" si="46"/>
        <v>50 to 54</v>
      </c>
      <c r="D112" s="11">
        <f t="shared" si="46"/>
        <v>1973</v>
      </c>
      <c r="E112" s="11">
        <f t="shared" si="46"/>
        <v>1838</v>
      </c>
      <c r="F112" s="12">
        <f t="shared" si="46"/>
        <v>0.93157627977698931</v>
      </c>
      <c r="G112" s="11">
        <f t="shared" si="46"/>
        <v>1561</v>
      </c>
      <c r="H112" s="12">
        <f t="shared" si="46"/>
        <v>0.79118094272681194</v>
      </c>
      <c r="I112" s="11">
        <f t="shared" si="46"/>
        <v>0</v>
      </c>
      <c r="J112" s="12">
        <f t="shared" si="46"/>
        <v>0</v>
      </c>
      <c r="K112" s="13">
        <f t="shared" si="46"/>
        <v>0</v>
      </c>
      <c r="L112" s="59">
        <f t="shared" si="46"/>
        <v>0</v>
      </c>
    </row>
    <row r="113" spans="2:12" ht="15" customHeight="1" x14ac:dyDescent="0.25">
      <c r="B113" s="31" t="str">
        <f t="shared" ref="B113:L113" si="47">IF(B408 &lt;&gt; "", B408, "")</f>
        <v/>
      </c>
      <c r="C113" s="31" t="str">
        <f t="shared" si="47"/>
        <v>55 to 59</v>
      </c>
      <c r="D113" s="11">
        <f t="shared" si="47"/>
        <v>1869</v>
      </c>
      <c r="E113" s="11">
        <f t="shared" si="47"/>
        <v>1747</v>
      </c>
      <c r="F113" s="12">
        <f t="shared" si="47"/>
        <v>0.93472445157838413</v>
      </c>
      <c r="G113" s="11">
        <f t="shared" si="47"/>
        <v>1481</v>
      </c>
      <c r="H113" s="12">
        <f t="shared" si="47"/>
        <v>0.79240235420010696</v>
      </c>
      <c r="I113" s="11">
        <f t="shared" si="47"/>
        <v>0</v>
      </c>
      <c r="J113" s="12">
        <f t="shared" si="47"/>
        <v>0</v>
      </c>
      <c r="K113" s="13">
        <f t="shared" si="47"/>
        <v>0</v>
      </c>
      <c r="L113" s="59">
        <f t="shared" si="47"/>
        <v>0</v>
      </c>
    </row>
    <row r="114" spans="2:12" ht="15" customHeight="1" x14ac:dyDescent="0.25">
      <c r="B114" s="31" t="str">
        <f t="shared" ref="B114:L114" si="48">IF(B409 &lt;&gt; "", B409, "")</f>
        <v/>
      </c>
      <c r="C114" s="31" t="str">
        <f t="shared" si="48"/>
        <v>60 to 64</v>
      </c>
      <c r="D114" s="11">
        <f t="shared" si="48"/>
        <v>1573</v>
      </c>
      <c r="E114" s="11">
        <f t="shared" si="48"/>
        <v>1390</v>
      </c>
      <c r="F114" s="12">
        <f t="shared" si="48"/>
        <v>0.88366179275270185</v>
      </c>
      <c r="G114" s="11">
        <f t="shared" si="48"/>
        <v>1193</v>
      </c>
      <c r="H114" s="12">
        <f t="shared" si="48"/>
        <v>0.75842339478703114</v>
      </c>
      <c r="I114" s="11">
        <f t="shared" si="48"/>
        <v>0</v>
      </c>
      <c r="J114" s="12">
        <f t="shared" si="48"/>
        <v>0</v>
      </c>
      <c r="K114" s="13">
        <f t="shared" si="48"/>
        <v>0</v>
      </c>
      <c r="L114" s="59">
        <f t="shared" si="48"/>
        <v>0</v>
      </c>
    </row>
    <row r="115" spans="2:12" ht="15" customHeight="1" x14ac:dyDescent="0.25">
      <c r="B115" s="31" t="str">
        <f t="shared" ref="B115:L115" si="49">IF(B410 &lt;&gt; "", B410, "")</f>
        <v/>
      </c>
      <c r="C115" s="31" t="str">
        <f t="shared" si="49"/>
        <v>65 to 69</v>
      </c>
      <c r="D115" s="11">
        <f t="shared" si="49"/>
        <v>1352</v>
      </c>
      <c r="E115" s="11">
        <f t="shared" si="49"/>
        <v>1118</v>
      </c>
      <c r="F115" s="12">
        <f t="shared" si="49"/>
        <v>0.82692307692307687</v>
      </c>
      <c r="G115" s="11">
        <f t="shared" si="49"/>
        <v>956</v>
      </c>
      <c r="H115" s="12">
        <f t="shared" si="49"/>
        <v>0.70710059171597628</v>
      </c>
      <c r="I115" s="11">
        <f t="shared" si="49"/>
        <v>0</v>
      </c>
      <c r="J115" s="12">
        <f t="shared" si="49"/>
        <v>0</v>
      </c>
      <c r="K115" s="13">
        <f t="shared" si="49"/>
        <v>0</v>
      </c>
      <c r="L115" s="59">
        <f t="shared" si="49"/>
        <v>0</v>
      </c>
    </row>
    <row r="116" spans="2:12" ht="15" customHeight="1" x14ac:dyDescent="0.25">
      <c r="B116" s="31" t="str">
        <f t="shared" ref="B116:L116" si="50">IF(B411 &lt;&gt; "", B411, "")</f>
        <v>Whanganui Total</v>
      </c>
      <c r="C116" s="31" t="str">
        <f t="shared" si="50"/>
        <v/>
      </c>
      <c r="D116" s="11">
        <f t="shared" si="50"/>
        <v>15208</v>
      </c>
      <c r="E116" s="11">
        <f t="shared" si="50"/>
        <v>14124</v>
      </c>
      <c r="F116" s="12">
        <f t="shared" si="50"/>
        <v>0.92872172540768017</v>
      </c>
      <c r="G116" s="11">
        <f t="shared" si="50"/>
        <v>11894</v>
      </c>
      <c r="H116" s="12">
        <f t="shared" si="50"/>
        <v>0.78208837453971591</v>
      </c>
      <c r="I116" s="11">
        <f t="shared" si="50"/>
        <v>20</v>
      </c>
      <c r="J116" s="12">
        <f t="shared" si="50"/>
        <v>5.0261780104712037E-2</v>
      </c>
      <c r="K116" s="13">
        <f t="shared" si="50"/>
        <v>0</v>
      </c>
      <c r="L116" s="59">
        <f t="shared" si="50"/>
        <v>0</v>
      </c>
    </row>
    <row r="117" spans="2:12" ht="15" customHeight="1" x14ac:dyDescent="0.25">
      <c r="B117" s="31" t="str">
        <f t="shared" ref="B117:L117" si="51">IF(B412 &lt;&gt; "", B412, "")</f>
        <v>MidCentral</v>
      </c>
      <c r="C117" s="31" t="str">
        <f t="shared" si="51"/>
        <v>25 to 29</v>
      </c>
      <c r="D117" s="11">
        <f t="shared" si="51"/>
        <v>5674</v>
      </c>
      <c r="E117" s="11">
        <f t="shared" si="51"/>
        <v>4856</v>
      </c>
      <c r="F117" s="12">
        <f t="shared" si="51"/>
        <v>0.85583362707084953</v>
      </c>
      <c r="G117" s="11">
        <f t="shared" si="51"/>
        <v>3897</v>
      </c>
      <c r="H117" s="12">
        <f t="shared" si="51"/>
        <v>0.68681706027493827</v>
      </c>
      <c r="I117" s="11">
        <f t="shared" si="51"/>
        <v>17</v>
      </c>
      <c r="J117" s="12">
        <f t="shared" si="51"/>
        <v>0.11936805149210065</v>
      </c>
      <c r="K117" s="13">
        <f t="shared" si="51"/>
        <v>0</v>
      </c>
      <c r="L117" s="59">
        <f t="shared" si="51"/>
        <v>0</v>
      </c>
    </row>
    <row r="118" spans="2:12" ht="15" customHeight="1" x14ac:dyDescent="0.25">
      <c r="B118" s="31" t="str">
        <f t="shared" ref="B118:L118" si="52">IF(B413 &lt;&gt; "", B413, "")</f>
        <v/>
      </c>
      <c r="C118" s="31" t="str">
        <f t="shared" si="52"/>
        <v>30 to 34</v>
      </c>
      <c r="D118" s="11">
        <f t="shared" si="52"/>
        <v>4927</v>
      </c>
      <c r="E118" s="11">
        <f t="shared" si="52"/>
        <v>4272</v>
      </c>
      <c r="F118" s="12">
        <f t="shared" si="52"/>
        <v>0.86705906230972196</v>
      </c>
      <c r="G118" s="11">
        <f t="shared" si="52"/>
        <v>3519</v>
      </c>
      <c r="H118" s="12">
        <f t="shared" si="52"/>
        <v>0.71422772478181451</v>
      </c>
      <c r="I118" s="11">
        <f t="shared" si="52"/>
        <v>3</v>
      </c>
      <c r="J118" s="12">
        <f t="shared" si="52"/>
        <v>2.4657534246575342E-2</v>
      </c>
      <c r="K118" s="13">
        <f t="shared" si="52"/>
        <v>0</v>
      </c>
      <c r="L118" s="59">
        <f t="shared" si="52"/>
        <v>0</v>
      </c>
    </row>
    <row r="119" spans="2:12" ht="15" customHeight="1" x14ac:dyDescent="0.25">
      <c r="B119" s="31" t="str">
        <f t="shared" ref="B119:L119" si="53">IF(B414 &lt;&gt; "", B414, "")</f>
        <v/>
      </c>
      <c r="C119" s="31" t="str">
        <f t="shared" si="53"/>
        <v>35 to 39</v>
      </c>
      <c r="D119" s="11">
        <f t="shared" si="53"/>
        <v>4606</v>
      </c>
      <c r="E119" s="11">
        <f t="shared" si="53"/>
        <v>4158</v>
      </c>
      <c r="F119" s="12">
        <f t="shared" si="53"/>
        <v>0.90273556231003038</v>
      </c>
      <c r="G119" s="11">
        <f t="shared" si="53"/>
        <v>3502</v>
      </c>
      <c r="H119" s="12">
        <f t="shared" si="53"/>
        <v>0.7603126356925749</v>
      </c>
      <c r="I119" s="11">
        <f t="shared" si="53"/>
        <v>10</v>
      </c>
      <c r="J119" s="12">
        <f t="shared" si="53"/>
        <v>8.6642599277978335E-2</v>
      </c>
      <c r="K119" s="13">
        <f t="shared" si="53"/>
        <v>0</v>
      </c>
      <c r="L119" s="59">
        <f t="shared" si="53"/>
        <v>0</v>
      </c>
    </row>
    <row r="120" spans="2:12" ht="15" customHeight="1" x14ac:dyDescent="0.25">
      <c r="B120" s="31" t="str">
        <f t="shared" ref="B120:L120" si="54">IF(B415 &lt;&gt; "", B415, "")</f>
        <v/>
      </c>
      <c r="C120" s="31" t="str">
        <f t="shared" si="54"/>
        <v>40 to 44</v>
      </c>
      <c r="D120" s="11">
        <f t="shared" si="54"/>
        <v>4938</v>
      </c>
      <c r="E120" s="11">
        <f t="shared" si="54"/>
        <v>4523</v>
      </c>
      <c r="F120" s="12">
        <f t="shared" si="54"/>
        <v>0.91595787768327253</v>
      </c>
      <c r="G120" s="11">
        <f t="shared" si="54"/>
        <v>3790</v>
      </c>
      <c r="H120" s="12">
        <f t="shared" si="54"/>
        <v>0.76751721344673962</v>
      </c>
      <c r="I120" s="11">
        <f t="shared" si="54"/>
        <v>5</v>
      </c>
      <c r="J120" s="12">
        <f t="shared" si="54"/>
        <v>4.1208791208791208E-2</v>
      </c>
      <c r="K120" s="13">
        <f t="shared" si="54"/>
        <v>0</v>
      </c>
      <c r="L120" s="59">
        <f t="shared" si="54"/>
        <v>0</v>
      </c>
    </row>
    <row r="121" spans="2:12" ht="15" customHeight="1" x14ac:dyDescent="0.25">
      <c r="B121" s="31" t="str">
        <f t="shared" ref="B121:L121" si="55">IF(B416 &lt;&gt; "", B416, "")</f>
        <v/>
      </c>
      <c r="C121" s="31" t="str">
        <f t="shared" si="55"/>
        <v>45 to 49</v>
      </c>
      <c r="D121" s="11">
        <f t="shared" si="55"/>
        <v>5152</v>
      </c>
      <c r="E121" s="11">
        <f t="shared" si="55"/>
        <v>4881</v>
      </c>
      <c r="F121" s="12">
        <f t="shared" si="55"/>
        <v>0.94739906832298137</v>
      </c>
      <c r="G121" s="11">
        <f t="shared" si="55"/>
        <v>4128</v>
      </c>
      <c r="H121" s="12">
        <f t="shared" si="55"/>
        <v>0.80124223602484468</v>
      </c>
      <c r="I121" s="11">
        <f t="shared" si="55"/>
        <v>1</v>
      </c>
      <c r="J121" s="12">
        <f t="shared" si="55"/>
        <v>7.5471698113207548E-3</v>
      </c>
      <c r="K121" s="13">
        <f t="shared" si="55"/>
        <v>0</v>
      </c>
      <c r="L121" s="59">
        <f t="shared" si="55"/>
        <v>0</v>
      </c>
    </row>
    <row r="122" spans="2:12" ht="15" customHeight="1" x14ac:dyDescent="0.25">
      <c r="B122" s="31" t="str">
        <f t="shared" ref="B122:L122" si="56">IF(B417 &lt;&gt; "", B417, "")</f>
        <v/>
      </c>
      <c r="C122" s="31" t="str">
        <f t="shared" si="56"/>
        <v>50 to 54</v>
      </c>
      <c r="D122" s="11">
        <f t="shared" si="56"/>
        <v>5206</v>
      </c>
      <c r="E122" s="11">
        <f t="shared" si="56"/>
        <v>4820</v>
      </c>
      <c r="F122" s="12">
        <f t="shared" si="56"/>
        <v>0.92585478294275836</v>
      </c>
      <c r="G122" s="11">
        <f t="shared" si="56"/>
        <v>4062</v>
      </c>
      <c r="H122" s="12">
        <f t="shared" si="56"/>
        <v>0.78025355359200921</v>
      </c>
      <c r="I122" s="11">
        <f t="shared" si="56"/>
        <v>0</v>
      </c>
      <c r="J122" s="12">
        <f t="shared" si="56"/>
        <v>0</v>
      </c>
      <c r="K122" s="13">
        <f t="shared" si="56"/>
        <v>0</v>
      </c>
      <c r="L122" s="59">
        <f t="shared" si="56"/>
        <v>0</v>
      </c>
    </row>
    <row r="123" spans="2:12" ht="15" customHeight="1" x14ac:dyDescent="0.25">
      <c r="B123" s="31" t="str">
        <f t="shared" ref="B123:L123" si="57">IF(B418 &lt;&gt; "", B418, "")</f>
        <v/>
      </c>
      <c r="C123" s="31" t="str">
        <f t="shared" si="57"/>
        <v>55 to 59</v>
      </c>
      <c r="D123" s="11">
        <f t="shared" si="57"/>
        <v>4788</v>
      </c>
      <c r="E123" s="11">
        <f t="shared" si="57"/>
        <v>4301</v>
      </c>
      <c r="F123" s="12">
        <f t="shared" si="57"/>
        <v>0.89828738512949036</v>
      </c>
      <c r="G123" s="11">
        <f t="shared" si="57"/>
        <v>3711</v>
      </c>
      <c r="H123" s="12">
        <f t="shared" si="57"/>
        <v>0.77506265664160401</v>
      </c>
      <c r="I123" s="11">
        <f t="shared" si="57"/>
        <v>1</v>
      </c>
      <c r="J123" s="12">
        <f t="shared" si="57"/>
        <v>8.5046066619418863E-3</v>
      </c>
      <c r="K123" s="13">
        <f t="shared" si="57"/>
        <v>0</v>
      </c>
      <c r="L123" s="59">
        <f t="shared" si="57"/>
        <v>0</v>
      </c>
    </row>
    <row r="124" spans="2:12" ht="15" customHeight="1" x14ac:dyDescent="0.25">
      <c r="B124" s="31" t="str">
        <f t="shared" ref="B124:L124" si="58">IF(B419 &lt;&gt; "", B419, "")</f>
        <v/>
      </c>
      <c r="C124" s="31" t="str">
        <f t="shared" si="58"/>
        <v>60 to 64</v>
      </c>
      <c r="D124" s="11">
        <f t="shared" si="58"/>
        <v>3960</v>
      </c>
      <c r="E124" s="11">
        <f t="shared" si="58"/>
        <v>3482</v>
      </c>
      <c r="F124" s="12">
        <f t="shared" si="58"/>
        <v>0.87929292929292935</v>
      </c>
      <c r="G124" s="11">
        <f t="shared" si="58"/>
        <v>3009</v>
      </c>
      <c r="H124" s="12">
        <f t="shared" si="58"/>
        <v>0.75984848484848488</v>
      </c>
      <c r="I124" s="11">
        <f t="shared" si="58"/>
        <v>1</v>
      </c>
      <c r="J124" s="12">
        <f t="shared" si="58"/>
        <v>1.0723860589812333E-2</v>
      </c>
      <c r="K124" s="13">
        <f t="shared" si="58"/>
        <v>0</v>
      </c>
      <c r="L124" s="59">
        <f t="shared" si="58"/>
        <v>0</v>
      </c>
    </row>
    <row r="125" spans="2:12" ht="15" customHeight="1" x14ac:dyDescent="0.25">
      <c r="B125" s="31" t="str">
        <f t="shared" ref="B125:L125" si="59">IF(B420 &lt;&gt; "", B420, "")</f>
        <v/>
      </c>
      <c r="C125" s="31" t="str">
        <f t="shared" si="59"/>
        <v>65 to 69</v>
      </c>
      <c r="D125" s="11">
        <f t="shared" si="59"/>
        <v>3513</v>
      </c>
      <c r="E125" s="11">
        <f t="shared" si="59"/>
        <v>2973</v>
      </c>
      <c r="F125" s="12">
        <f t="shared" si="59"/>
        <v>0.84628522630230574</v>
      </c>
      <c r="G125" s="11">
        <f t="shared" si="59"/>
        <v>2535</v>
      </c>
      <c r="H125" s="12">
        <f t="shared" si="59"/>
        <v>0.72160546541417592</v>
      </c>
      <c r="I125" s="11">
        <f t="shared" si="59"/>
        <v>1</v>
      </c>
      <c r="J125" s="12">
        <f t="shared" si="59"/>
        <v>1.3513513513513514E-2</v>
      </c>
      <c r="K125" s="13">
        <f t="shared" si="59"/>
        <v>0</v>
      </c>
      <c r="L125" s="59">
        <f t="shared" si="59"/>
        <v>0</v>
      </c>
    </row>
    <row r="126" spans="2:12" ht="15" customHeight="1" x14ac:dyDescent="0.25">
      <c r="B126" s="31" t="str">
        <f t="shared" ref="B126:L126" si="60">IF(B421 &lt;&gt; "", B421, "")</f>
        <v>MidCentral Total</v>
      </c>
      <c r="C126" s="31" t="str">
        <f t="shared" si="60"/>
        <v/>
      </c>
      <c r="D126" s="11">
        <f t="shared" si="60"/>
        <v>42764</v>
      </c>
      <c r="E126" s="11">
        <f t="shared" si="60"/>
        <v>38266</v>
      </c>
      <c r="F126" s="12">
        <f t="shared" si="60"/>
        <v>0.89481807127490409</v>
      </c>
      <c r="G126" s="11">
        <f t="shared" si="60"/>
        <v>32153</v>
      </c>
      <c r="H126" s="12">
        <f t="shared" si="60"/>
        <v>0.75187073239173141</v>
      </c>
      <c r="I126" s="11">
        <f t="shared" si="60"/>
        <v>39</v>
      </c>
      <c r="J126" s="12">
        <f t="shared" si="60"/>
        <v>3.7374221370388115E-2</v>
      </c>
      <c r="K126" s="13">
        <f t="shared" si="60"/>
        <v>0</v>
      </c>
      <c r="L126" s="59">
        <f t="shared" si="60"/>
        <v>0</v>
      </c>
    </row>
    <row r="127" spans="2:12" ht="15" customHeight="1" x14ac:dyDescent="0.25">
      <c r="B127" s="31" t="str">
        <f t="shared" ref="B127:L127" si="61">IF(B422 &lt;&gt; "", B422, "")</f>
        <v>Hutt</v>
      </c>
      <c r="C127" s="31" t="str">
        <f t="shared" si="61"/>
        <v>25 to 29</v>
      </c>
      <c r="D127" s="11">
        <f t="shared" si="61"/>
        <v>4839</v>
      </c>
      <c r="E127" s="11">
        <f t="shared" si="61"/>
        <v>4055</v>
      </c>
      <c r="F127" s="12">
        <f t="shared" si="61"/>
        <v>0.83798305435007236</v>
      </c>
      <c r="G127" s="11">
        <f t="shared" si="61"/>
        <v>3300</v>
      </c>
      <c r="H127" s="12">
        <f t="shared" si="61"/>
        <v>0.68195908245505266</v>
      </c>
      <c r="I127" s="11">
        <f t="shared" si="61"/>
        <v>8</v>
      </c>
      <c r="J127" s="12">
        <f t="shared" si="61"/>
        <v>7.0744288872512898E-2</v>
      </c>
      <c r="K127" s="13">
        <f t="shared" si="61"/>
        <v>0</v>
      </c>
      <c r="L127" s="59">
        <f t="shared" si="61"/>
        <v>0</v>
      </c>
    </row>
    <row r="128" spans="2:12" ht="15" customHeight="1" x14ac:dyDescent="0.25">
      <c r="B128" s="31" t="str">
        <f t="shared" ref="B128:L128" si="62">IF(B423 &lt;&gt; "", B423, "")</f>
        <v/>
      </c>
      <c r="C128" s="31" t="str">
        <f t="shared" si="62"/>
        <v>30 to 34</v>
      </c>
      <c r="D128" s="11">
        <f t="shared" si="62"/>
        <v>4658</v>
      </c>
      <c r="E128" s="11">
        <f t="shared" si="62"/>
        <v>4149</v>
      </c>
      <c r="F128" s="12">
        <f t="shared" si="62"/>
        <v>0.89072563331902099</v>
      </c>
      <c r="G128" s="11">
        <f t="shared" si="62"/>
        <v>3451</v>
      </c>
      <c r="H128" s="12">
        <f t="shared" si="62"/>
        <v>0.74087591240875916</v>
      </c>
      <c r="I128" s="11">
        <f t="shared" si="62"/>
        <v>15</v>
      </c>
      <c r="J128" s="12">
        <f t="shared" si="62"/>
        <v>0.12958963282937366</v>
      </c>
      <c r="K128" s="13">
        <f t="shared" si="62"/>
        <v>0</v>
      </c>
      <c r="L128" s="59">
        <f t="shared" si="62"/>
        <v>0</v>
      </c>
    </row>
    <row r="129" spans="2:12" ht="15" customHeight="1" x14ac:dyDescent="0.25">
      <c r="B129" s="31" t="str">
        <f t="shared" ref="B129:L129" si="63">IF(B424 &lt;&gt; "", B424, "")</f>
        <v/>
      </c>
      <c r="C129" s="31" t="str">
        <f t="shared" si="63"/>
        <v>35 to 39</v>
      </c>
      <c r="D129" s="11">
        <f t="shared" si="63"/>
        <v>4642</v>
      </c>
      <c r="E129" s="11">
        <f t="shared" si="63"/>
        <v>4337</v>
      </c>
      <c r="F129" s="12">
        <f t="shared" si="63"/>
        <v>0.93429556225764754</v>
      </c>
      <c r="G129" s="11">
        <f t="shared" si="63"/>
        <v>3643</v>
      </c>
      <c r="H129" s="12">
        <f t="shared" si="63"/>
        <v>0.78479103834554076</v>
      </c>
      <c r="I129" s="11">
        <f t="shared" si="63"/>
        <v>6</v>
      </c>
      <c r="J129" s="12">
        <f t="shared" si="63"/>
        <v>5.2401746724890827E-2</v>
      </c>
      <c r="K129" s="13">
        <f t="shared" si="63"/>
        <v>0</v>
      </c>
      <c r="L129" s="59">
        <f t="shared" si="63"/>
        <v>0</v>
      </c>
    </row>
    <row r="130" spans="2:12" ht="15" customHeight="1" x14ac:dyDescent="0.25">
      <c r="B130" s="31" t="str">
        <f t="shared" ref="B130:L130" si="64">IF(B425 &lt;&gt; "", B425, "")</f>
        <v/>
      </c>
      <c r="C130" s="31" t="str">
        <f t="shared" si="64"/>
        <v>40 to 44</v>
      </c>
      <c r="D130" s="11">
        <f t="shared" si="64"/>
        <v>4859</v>
      </c>
      <c r="E130" s="11">
        <f t="shared" si="64"/>
        <v>4635</v>
      </c>
      <c r="F130" s="12">
        <f t="shared" si="64"/>
        <v>0.95389997941963367</v>
      </c>
      <c r="G130" s="11">
        <f t="shared" si="64"/>
        <v>3917</v>
      </c>
      <c r="H130" s="12">
        <f t="shared" si="64"/>
        <v>0.80613294916649514</v>
      </c>
      <c r="I130" s="11">
        <f t="shared" si="64"/>
        <v>4</v>
      </c>
      <c r="J130" s="12">
        <f t="shared" si="64"/>
        <v>3.1413612565445025E-2</v>
      </c>
      <c r="K130" s="13">
        <f t="shared" si="64"/>
        <v>0</v>
      </c>
      <c r="L130" s="59">
        <f t="shared" si="64"/>
        <v>0</v>
      </c>
    </row>
    <row r="131" spans="2:12" ht="15" customHeight="1" x14ac:dyDescent="0.25">
      <c r="B131" s="31" t="str">
        <f t="shared" ref="B131:L131" si="65">IF(B426 &lt;&gt; "", B426, "")</f>
        <v/>
      </c>
      <c r="C131" s="31" t="str">
        <f t="shared" si="65"/>
        <v>45 to 49</v>
      </c>
      <c r="D131" s="11">
        <f t="shared" si="65"/>
        <v>4917</v>
      </c>
      <c r="E131" s="11">
        <f t="shared" si="65"/>
        <v>4646</v>
      </c>
      <c r="F131" s="12">
        <f t="shared" si="65"/>
        <v>0.9448850925360992</v>
      </c>
      <c r="G131" s="11">
        <f t="shared" si="65"/>
        <v>3994</v>
      </c>
      <c r="H131" s="12">
        <f t="shared" si="65"/>
        <v>0.81228391295505387</v>
      </c>
      <c r="I131" s="11">
        <f t="shared" si="65"/>
        <v>3</v>
      </c>
      <c r="J131" s="12">
        <f t="shared" si="65"/>
        <v>2.4275118004045852E-2</v>
      </c>
      <c r="K131" s="13">
        <f t="shared" si="65"/>
        <v>0</v>
      </c>
      <c r="L131" s="59">
        <f t="shared" si="65"/>
        <v>0</v>
      </c>
    </row>
    <row r="132" spans="2:12" ht="15" customHeight="1" x14ac:dyDescent="0.25">
      <c r="B132" s="31" t="str">
        <f t="shared" ref="B132:L132" si="66">IF(B427 &lt;&gt; "", B427, "")</f>
        <v/>
      </c>
      <c r="C132" s="31" t="str">
        <f t="shared" si="66"/>
        <v>50 to 54</v>
      </c>
      <c r="D132" s="11">
        <f t="shared" si="66"/>
        <v>4562</v>
      </c>
      <c r="E132" s="11">
        <f t="shared" si="66"/>
        <v>4196</v>
      </c>
      <c r="F132" s="12">
        <f t="shared" si="66"/>
        <v>0.9197720298114862</v>
      </c>
      <c r="G132" s="11">
        <f t="shared" si="66"/>
        <v>3581</v>
      </c>
      <c r="H132" s="12">
        <f t="shared" si="66"/>
        <v>0.78496273564226215</v>
      </c>
      <c r="I132" s="11">
        <f t="shared" si="66"/>
        <v>0</v>
      </c>
      <c r="J132" s="12">
        <f t="shared" si="66"/>
        <v>0</v>
      </c>
      <c r="K132" s="13">
        <f t="shared" si="66"/>
        <v>0</v>
      </c>
      <c r="L132" s="59">
        <f t="shared" si="66"/>
        <v>0</v>
      </c>
    </row>
    <row r="133" spans="2:12" ht="15" customHeight="1" x14ac:dyDescent="0.25">
      <c r="B133" s="31" t="str">
        <f t="shared" ref="B133:L133" si="67">IF(B428 &lt;&gt; "", B428, "")</f>
        <v/>
      </c>
      <c r="C133" s="31" t="str">
        <f t="shared" si="67"/>
        <v>55 to 59</v>
      </c>
      <c r="D133" s="11">
        <f t="shared" si="67"/>
        <v>4067</v>
      </c>
      <c r="E133" s="11">
        <f t="shared" si="67"/>
        <v>3620</v>
      </c>
      <c r="F133" s="12">
        <f t="shared" si="67"/>
        <v>0.89009097614949595</v>
      </c>
      <c r="G133" s="11">
        <f t="shared" si="67"/>
        <v>3154</v>
      </c>
      <c r="H133" s="12">
        <f t="shared" si="67"/>
        <v>0.77551020408163263</v>
      </c>
      <c r="I133" s="11">
        <f t="shared" si="67"/>
        <v>5</v>
      </c>
      <c r="J133" s="12">
        <f t="shared" si="67"/>
        <v>5.2585451358457498E-2</v>
      </c>
      <c r="K133" s="13">
        <f t="shared" si="67"/>
        <v>0</v>
      </c>
      <c r="L133" s="59">
        <f t="shared" si="67"/>
        <v>0</v>
      </c>
    </row>
    <row r="134" spans="2:12" ht="15" customHeight="1" x14ac:dyDescent="0.25">
      <c r="B134" s="31" t="str">
        <f t="shared" ref="B134:L134" si="68">IF(B429 &lt;&gt; "", B429, "")</f>
        <v/>
      </c>
      <c r="C134" s="31" t="str">
        <f t="shared" si="68"/>
        <v>60 to 64</v>
      </c>
      <c r="D134" s="11">
        <f t="shared" si="68"/>
        <v>3026</v>
      </c>
      <c r="E134" s="11">
        <f t="shared" si="68"/>
        <v>2724</v>
      </c>
      <c r="F134" s="12">
        <f t="shared" si="68"/>
        <v>0.90019828155981496</v>
      </c>
      <c r="G134" s="11">
        <f t="shared" si="68"/>
        <v>2370</v>
      </c>
      <c r="H134" s="12">
        <f t="shared" si="68"/>
        <v>0.78321216126900195</v>
      </c>
      <c r="I134" s="11">
        <f t="shared" si="68"/>
        <v>1</v>
      </c>
      <c r="J134" s="12">
        <f t="shared" si="68"/>
        <v>1.4580801944106927E-2</v>
      </c>
      <c r="K134" s="13">
        <f t="shared" si="68"/>
        <v>0</v>
      </c>
      <c r="L134" s="59">
        <f t="shared" si="68"/>
        <v>0</v>
      </c>
    </row>
    <row r="135" spans="2:12" ht="15" customHeight="1" x14ac:dyDescent="0.25">
      <c r="B135" s="31" t="str">
        <f t="shared" ref="B135:L135" si="69">IF(B430 &lt;&gt; "", B430, "")</f>
        <v/>
      </c>
      <c r="C135" s="31" t="str">
        <f t="shared" si="69"/>
        <v>65 to 69</v>
      </c>
      <c r="D135" s="11">
        <f t="shared" si="69"/>
        <v>2560</v>
      </c>
      <c r="E135" s="11">
        <f t="shared" si="69"/>
        <v>2182</v>
      </c>
      <c r="F135" s="12">
        <f t="shared" si="69"/>
        <v>0.85234374999999996</v>
      </c>
      <c r="G135" s="11">
        <f t="shared" si="69"/>
        <v>1907</v>
      </c>
      <c r="H135" s="12">
        <f t="shared" si="69"/>
        <v>0.74492187499999996</v>
      </c>
      <c r="I135" s="11">
        <f t="shared" si="69"/>
        <v>2</v>
      </c>
      <c r="J135" s="12">
        <f t="shared" si="69"/>
        <v>3.732503888024883E-2</v>
      </c>
      <c r="K135" s="13">
        <f t="shared" si="69"/>
        <v>1</v>
      </c>
      <c r="L135" s="59">
        <f t="shared" si="69"/>
        <v>1.8662519440124415E-2</v>
      </c>
    </row>
    <row r="136" spans="2:12" ht="15" customHeight="1" x14ac:dyDescent="0.25">
      <c r="B136" s="31" t="str">
        <f t="shared" ref="B136:L136" si="70">IF(B431 &lt;&gt; "", B431, "")</f>
        <v>Hutt Total</v>
      </c>
      <c r="C136" s="31" t="str">
        <f t="shared" si="70"/>
        <v/>
      </c>
      <c r="D136" s="11">
        <f t="shared" si="70"/>
        <v>38130</v>
      </c>
      <c r="E136" s="11">
        <f t="shared" si="70"/>
        <v>34544</v>
      </c>
      <c r="F136" s="12">
        <f t="shared" si="70"/>
        <v>0.90595331759769215</v>
      </c>
      <c r="G136" s="11">
        <f t="shared" si="70"/>
        <v>29317</v>
      </c>
      <c r="H136" s="12">
        <f t="shared" si="70"/>
        <v>0.76886965643849992</v>
      </c>
      <c r="I136" s="11">
        <f t="shared" si="70"/>
        <v>44</v>
      </c>
      <c r="J136" s="12">
        <f t="shared" si="70"/>
        <v>4.7908538245168317E-2</v>
      </c>
      <c r="K136" s="13">
        <f t="shared" si="70"/>
        <v>1</v>
      </c>
      <c r="L136" s="59">
        <f t="shared" si="70"/>
        <v>1.0888304146629162E-3</v>
      </c>
    </row>
    <row r="137" spans="2:12" ht="15" customHeight="1" x14ac:dyDescent="0.25">
      <c r="B137" s="31" t="str">
        <f t="shared" ref="B137:L137" si="71">IF(B432 &lt;&gt; "", B432, "")</f>
        <v>Capital and Coast</v>
      </c>
      <c r="C137" s="31" t="str">
        <f t="shared" si="71"/>
        <v>25 to 29</v>
      </c>
      <c r="D137" s="11">
        <f t="shared" si="71"/>
        <v>12579</v>
      </c>
      <c r="E137" s="11">
        <f t="shared" si="71"/>
        <v>10643</v>
      </c>
      <c r="F137" s="12">
        <f t="shared" si="71"/>
        <v>0.84609269417282773</v>
      </c>
      <c r="G137" s="11">
        <f t="shared" si="71"/>
        <v>8539</v>
      </c>
      <c r="H137" s="12">
        <f t="shared" si="71"/>
        <v>0.67882979569123136</v>
      </c>
      <c r="I137" s="11">
        <f t="shared" si="71"/>
        <v>48</v>
      </c>
      <c r="J137" s="12">
        <f t="shared" si="71"/>
        <v>0.15597075548334688</v>
      </c>
      <c r="K137" s="13">
        <f t="shared" si="71"/>
        <v>0</v>
      </c>
      <c r="L137" s="59">
        <f t="shared" si="71"/>
        <v>0</v>
      </c>
    </row>
    <row r="138" spans="2:12" ht="15" customHeight="1" x14ac:dyDescent="0.25">
      <c r="B138" s="31" t="str">
        <f t="shared" ref="B138:L138" si="72">IF(B433 &lt;&gt; "", B433, "")</f>
        <v/>
      </c>
      <c r="C138" s="31" t="str">
        <f t="shared" si="72"/>
        <v>30 to 34</v>
      </c>
      <c r="D138" s="11">
        <f t="shared" si="72"/>
        <v>10624</v>
      </c>
      <c r="E138" s="11">
        <f t="shared" si="72"/>
        <v>10078</v>
      </c>
      <c r="F138" s="12">
        <f t="shared" si="72"/>
        <v>0.94860692771084343</v>
      </c>
      <c r="G138" s="11">
        <f t="shared" si="72"/>
        <v>8246</v>
      </c>
      <c r="H138" s="12">
        <f t="shared" si="72"/>
        <v>0.77616716867469882</v>
      </c>
      <c r="I138" s="11">
        <f t="shared" si="72"/>
        <v>39</v>
      </c>
      <c r="J138" s="12">
        <f t="shared" si="72"/>
        <v>0.13291678500426016</v>
      </c>
      <c r="K138" s="13">
        <f t="shared" si="72"/>
        <v>0</v>
      </c>
      <c r="L138" s="59">
        <f t="shared" si="72"/>
        <v>0</v>
      </c>
    </row>
    <row r="139" spans="2:12" ht="15" customHeight="1" x14ac:dyDescent="0.25">
      <c r="B139" s="31" t="str">
        <f t="shared" ref="B139:L139" si="73">IF(B434 &lt;&gt; "", B434, "")</f>
        <v/>
      </c>
      <c r="C139" s="31" t="str">
        <f t="shared" si="73"/>
        <v>35 to 39</v>
      </c>
      <c r="D139" s="11">
        <f t="shared" si="73"/>
        <v>10082</v>
      </c>
      <c r="E139" s="11">
        <f t="shared" si="73"/>
        <v>9738</v>
      </c>
      <c r="F139" s="12">
        <f t="shared" si="73"/>
        <v>0.96587978575679434</v>
      </c>
      <c r="G139" s="11">
        <f t="shared" si="73"/>
        <v>8155</v>
      </c>
      <c r="H139" s="12">
        <f t="shared" si="73"/>
        <v>0.80886728823646104</v>
      </c>
      <c r="I139" s="11">
        <f t="shared" si="73"/>
        <v>22</v>
      </c>
      <c r="J139" s="12">
        <f t="shared" si="73"/>
        <v>7.9255478835184634E-2</v>
      </c>
      <c r="K139" s="13">
        <f t="shared" si="73"/>
        <v>0</v>
      </c>
      <c r="L139" s="59">
        <f t="shared" si="73"/>
        <v>0</v>
      </c>
    </row>
    <row r="140" spans="2:12" ht="15" customHeight="1" x14ac:dyDescent="0.25">
      <c r="B140" s="31" t="str">
        <f t="shared" ref="B140:L140" si="74">IF(B435 &lt;&gt; "", B435, "")</f>
        <v/>
      </c>
      <c r="C140" s="31" t="str">
        <f t="shared" si="74"/>
        <v>40 to 44</v>
      </c>
      <c r="D140" s="11">
        <f t="shared" si="74"/>
        <v>10217</v>
      </c>
      <c r="E140" s="11">
        <f t="shared" si="74"/>
        <v>10027</v>
      </c>
      <c r="F140" s="12">
        <f t="shared" si="74"/>
        <v>0.98140354311441713</v>
      </c>
      <c r="G140" s="11">
        <f t="shared" si="74"/>
        <v>8526</v>
      </c>
      <c r="H140" s="12">
        <f t="shared" si="74"/>
        <v>0.83449153371831264</v>
      </c>
      <c r="I140" s="11">
        <f t="shared" si="74"/>
        <v>8</v>
      </c>
      <c r="J140" s="12">
        <f t="shared" si="74"/>
        <v>2.8486646884272999E-2</v>
      </c>
      <c r="K140" s="13">
        <f t="shared" si="74"/>
        <v>0</v>
      </c>
      <c r="L140" s="59">
        <f t="shared" si="74"/>
        <v>0</v>
      </c>
    </row>
    <row r="141" spans="2:12" ht="15" customHeight="1" x14ac:dyDescent="0.25">
      <c r="B141" s="31" t="str">
        <f t="shared" ref="B141:L141" si="75">IF(B436 &lt;&gt; "", B436, "")</f>
        <v/>
      </c>
      <c r="C141" s="31" t="str">
        <f t="shared" si="75"/>
        <v>45 to 49</v>
      </c>
      <c r="D141" s="11">
        <f t="shared" si="75"/>
        <v>10131</v>
      </c>
      <c r="E141" s="11">
        <f t="shared" si="75"/>
        <v>9913</v>
      </c>
      <c r="F141" s="12">
        <f t="shared" si="75"/>
        <v>0.97848188727667551</v>
      </c>
      <c r="G141" s="11">
        <f t="shared" si="75"/>
        <v>8481</v>
      </c>
      <c r="H141" s="12">
        <f t="shared" si="75"/>
        <v>0.83713355048859939</v>
      </c>
      <c r="I141" s="11">
        <f t="shared" si="75"/>
        <v>11</v>
      </c>
      <c r="J141" s="12">
        <f t="shared" si="75"/>
        <v>4.04659717964439E-2</v>
      </c>
      <c r="K141" s="13">
        <f t="shared" si="75"/>
        <v>0</v>
      </c>
      <c r="L141" s="59">
        <f t="shared" si="75"/>
        <v>0</v>
      </c>
    </row>
    <row r="142" spans="2:12" ht="15" customHeight="1" x14ac:dyDescent="0.25">
      <c r="B142" s="31" t="str">
        <f t="shared" ref="B142:L142" si="76">IF(B437 &lt;&gt; "", B437, "")</f>
        <v/>
      </c>
      <c r="C142" s="31" t="str">
        <f t="shared" si="76"/>
        <v>50 to 54</v>
      </c>
      <c r="D142" s="11">
        <f t="shared" si="76"/>
        <v>9333</v>
      </c>
      <c r="E142" s="11">
        <f t="shared" si="76"/>
        <v>8807</v>
      </c>
      <c r="F142" s="12">
        <f t="shared" si="76"/>
        <v>0.94364084431586848</v>
      </c>
      <c r="G142" s="11">
        <f t="shared" si="76"/>
        <v>7508</v>
      </c>
      <c r="H142" s="12">
        <f t="shared" si="76"/>
        <v>0.80445730204650168</v>
      </c>
      <c r="I142" s="11">
        <f t="shared" si="76"/>
        <v>10</v>
      </c>
      <c r="J142" s="12">
        <f t="shared" si="76"/>
        <v>4.2268404367735116E-2</v>
      </c>
      <c r="K142" s="13">
        <f t="shared" si="76"/>
        <v>0</v>
      </c>
      <c r="L142" s="59">
        <f t="shared" si="76"/>
        <v>0</v>
      </c>
    </row>
    <row r="143" spans="2:12" ht="15" customHeight="1" x14ac:dyDescent="0.25">
      <c r="B143" s="31" t="str">
        <f t="shared" ref="B143:L143" si="77">IF(B438 &lt;&gt; "", B438, "")</f>
        <v/>
      </c>
      <c r="C143" s="31" t="str">
        <f t="shared" si="77"/>
        <v>55 to 59</v>
      </c>
      <c r="D143" s="11">
        <f t="shared" si="77"/>
        <v>7691</v>
      </c>
      <c r="E143" s="11">
        <f t="shared" si="77"/>
        <v>7199</v>
      </c>
      <c r="F143" s="12">
        <f t="shared" si="77"/>
        <v>0.93602912495124169</v>
      </c>
      <c r="G143" s="11">
        <f t="shared" si="77"/>
        <v>6193</v>
      </c>
      <c r="H143" s="12">
        <f t="shared" si="77"/>
        <v>0.80522688857105706</v>
      </c>
      <c r="I143" s="11">
        <f t="shared" si="77"/>
        <v>4</v>
      </c>
      <c r="J143" s="12">
        <f t="shared" si="77"/>
        <v>2.0645161290322581E-2</v>
      </c>
      <c r="K143" s="13">
        <f t="shared" si="77"/>
        <v>0</v>
      </c>
      <c r="L143" s="59">
        <f t="shared" si="77"/>
        <v>0</v>
      </c>
    </row>
    <row r="144" spans="2:12" ht="15" customHeight="1" x14ac:dyDescent="0.25">
      <c r="B144" s="31" t="str">
        <f t="shared" ref="B144:L144" si="78">IF(B439 &lt;&gt; "", B439, "")</f>
        <v/>
      </c>
      <c r="C144" s="31" t="str">
        <f t="shared" si="78"/>
        <v>60 to 64</v>
      </c>
      <c r="D144" s="11">
        <f t="shared" si="78"/>
        <v>5924</v>
      </c>
      <c r="E144" s="11">
        <f t="shared" si="78"/>
        <v>5556</v>
      </c>
      <c r="F144" s="12">
        <f t="shared" si="78"/>
        <v>0.93787981093855499</v>
      </c>
      <c r="G144" s="11">
        <f t="shared" si="78"/>
        <v>4852</v>
      </c>
      <c r="H144" s="12">
        <f t="shared" si="78"/>
        <v>0.81904118838622553</v>
      </c>
      <c r="I144" s="11">
        <f t="shared" si="78"/>
        <v>4</v>
      </c>
      <c r="J144" s="12">
        <f t="shared" si="78"/>
        <v>2.6800670016750419E-2</v>
      </c>
      <c r="K144" s="13">
        <f t="shared" si="78"/>
        <v>0</v>
      </c>
      <c r="L144" s="59">
        <f t="shared" si="78"/>
        <v>0</v>
      </c>
    </row>
    <row r="145" spans="2:12" ht="15" customHeight="1" x14ac:dyDescent="0.25">
      <c r="B145" s="31" t="str">
        <f t="shared" ref="B145:L145" si="79">IF(B440 &lt;&gt; "", B440, "")</f>
        <v/>
      </c>
      <c r="C145" s="31" t="str">
        <f t="shared" si="79"/>
        <v>65 to 69</v>
      </c>
      <c r="D145" s="11">
        <f t="shared" si="79"/>
        <v>4825</v>
      </c>
      <c r="E145" s="11">
        <f t="shared" si="79"/>
        <v>4297</v>
      </c>
      <c r="F145" s="12">
        <f t="shared" si="79"/>
        <v>0.89056994818652846</v>
      </c>
      <c r="G145" s="11">
        <f t="shared" si="79"/>
        <v>3658</v>
      </c>
      <c r="H145" s="12">
        <f t="shared" si="79"/>
        <v>0.75813471502590668</v>
      </c>
      <c r="I145" s="11">
        <f t="shared" si="79"/>
        <v>3</v>
      </c>
      <c r="J145" s="12">
        <f t="shared" si="79"/>
        <v>2.7169811320754716E-2</v>
      </c>
      <c r="K145" s="13">
        <f t="shared" si="79"/>
        <v>0</v>
      </c>
      <c r="L145" s="59">
        <f t="shared" si="79"/>
        <v>0</v>
      </c>
    </row>
    <row r="146" spans="2:12" ht="15" customHeight="1" x14ac:dyDescent="0.25">
      <c r="B146" s="31" t="str">
        <f t="shared" ref="B146:L146" si="80">IF(B441 &lt;&gt; "", B441, "")</f>
        <v>Capital and Coast Total</v>
      </c>
      <c r="C146" s="31" t="str">
        <f t="shared" si="80"/>
        <v/>
      </c>
      <c r="D146" s="11">
        <f t="shared" si="80"/>
        <v>81406</v>
      </c>
      <c r="E146" s="11">
        <f t="shared" si="80"/>
        <v>76258</v>
      </c>
      <c r="F146" s="12">
        <f t="shared" si="80"/>
        <v>0.93676141807729163</v>
      </c>
      <c r="G146" s="11">
        <f t="shared" si="80"/>
        <v>64158</v>
      </c>
      <c r="H146" s="12">
        <f t="shared" si="80"/>
        <v>0.78812372552391718</v>
      </c>
      <c r="I146" s="11">
        <f t="shared" si="80"/>
        <v>149</v>
      </c>
      <c r="J146" s="12">
        <f t="shared" si="80"/>
        <v>7.0236084377577876E-2</v>
      </c>
      <c r="K146" s="13">
        <f t="shared" si="80"/>
        <v>0</v>
      </c>
      <c r="L146" s="59">
        <f t="shared" si="80"/>
        <v>0</v>
      </c>
    </row>
    <row r="147" spans="2:12" ht="15" customHeight="1" x14ac:dyDescent="0.25">
      <c r="B147" s="31" t="str">
        <f t="shared" ref="B147:L147" si="81">IF(B442 &lt;&gt; "", B442, "")</f>
        <v>Wairarapa</v>
      </c>
      <c r="C147" s="31" t="str">
        <f t="shared" si="81"/>
        <v>25 to 29</v>
      </c>
      <c r="D147" s="11">
        <f t="shared" si="81"/>
        <v>1113</v>
      </c>
      <c r="E147" s="11">
        <f t="shared" si="81"/>
        <v>960</v>
      </c>
      <c r="F147" s="12">
        <f t="shared" si="81"/>
        <v>0.86253369272237201</v>
      </c>
      <c r="G147" s="11">
        <f t="shared" si="81"/>
        <v>795</v>
      </c>
      <c r="H147" s="12">
        <f t="shared" si="81"/>
        <v>0.7142857142857143</v>
      </c>
      <c r="I147" s="11">
        <f t="shared" si="81"/>
        <v>1</v>
      </c>
      <c r="J147" s="12">
        <f t="shared" si="81"/>
        <v>3.4090909090909095E-2</v>
      </c>
      <c r="K147" s="13">
        <f t="shared" si="81"/>
        <v>0</v>
      </c>
      <c r="L147" s="59">
        <f t="shared" si="81"/>
        <v>0</v>
      </c>
    </row>
    <row r="148" spans="2:12" ht="15" customHeight="1" x14ac:dyDescent="0.25">
      <c r="B148" s="31" t="str">
        <f t="shared" ref="B148:L148" si="82">IF(B443 &lt;&gt; "", B443, "")</f>
        <v/>
      </c>
      <c r="C148" s="31" t="str">
        <f t="shared" si="82"/>
        <v>30 to 34</v>
      </c>
      <c r="D148" s="11">
        <f t="shared" si="82"/>
        <v>1006</v>
      </c>
      <c r="E148" s="11">
        <f t="shared" si="82"/>
        <v>868</v>
      </c>
      <c r="F148" s="12">
        <f t="shared" si="82"/>
        <v>0.86282306163021871</v>
      </c>
      <c r="G148" s="11">
        <f t="shared" si="82"/>
        <v>735</v>
      </c>
      <c r="H148" s="12">
        <f t="shared" si="82"/>
        <v>0.73061630218687867</v>
      </c>
      <c r="I148" s="11">
        <f t="shared" si="82"/>
        <v>1</v>
      </c>
      <c r="J148" s="12">
        <f t="shared" si="82"/>
        <v>3.6809815950920241E-2</v>
      </c>
      <c r="K148" s="13">
        <f t="shared" si="82"/>
        <v>0</v>
      </c>
      <c r="L148" s="59">
        <f t="shared" si="82"/>
        <v>0</v>
      </c>
    </row>
    <row r="149" spans="2:12" ht="15" customHeight="1" x14ac:dyDescent="0.25">
      <c r="B149" s="31" t="str">
        <f t="shared" ref="B149:L149" si="83">IF(B444 &lt;&gt; "", B444, "")</f>
        <v/>
      </c>
      <c r="C149" s="31" t="str">
        <f t="shared" si="83"/>
        <v>35 to 39</v>
      </c>
      <c r="D149" s="11">
        <f t="shared" si="83"/>
        <v>1155</v>
      </c>
      <c r="E149" s="11">
        <f t="shared" si="83"/>
        <v>1032</v>
      </c>
      <c r="F149" s="12">
        <f t="shared" si="83"/>
        <v>0.89350649350649347</v>
      </c>
      <c r="G149" s="11">
        <f t="shared" si="83"/>
        <v>882</v>
      </c>
      <c r="H149" s="12">
        <f t="shared" si="83"/>
        <v>0.76363636363636367</v>
      </c>
      <c r="I149" s="11">
        <f t="shared" si="83"/>
        <v>2</v>
      </c>
      <c r="J149" s="12">
        <f t="shared" si="83"/>
        <v>6.6666666666666666E-2</v>
      </c>
      <c r="K149" s="13">
        <f t="shared" si="83"/>
        <v>0</v>
      </c>
      <c r="L149" s="59">
        <f t="shared" si="83"/>
        <v>0</v>
      </c>
    </row>
    <row r="150" spans="2:12" ht="15" customHeight="1" x14ac:dyDescent="0.25">
      <c r="B150" s="31" t="str">
        <f t="shared" ref="B150:L150" si="84">IF(B445 &lt;&gt; "", B445, "")</f>
        <v/>
      </c>
      <c r="C150" s="31" t="str">
        <f t="shared" si="84"/>
        <v>40 to 44</v>
      </c>
      <c r="D150" s="11">
        <f t="shared" si="84"/>
        <v>1264</v>
      </c>
      <c r="E150" s="11">
        <f t="shared" si="84"/>
        <v>1188</v>
      </c>
      <c r="F150" s="12">
        <f t="shared" si="84"/>
        <v>0.939873417721519</v>
      </c>
      <c r="G150" s="11">
        <f t="shared" si="84"/>
        <v>994</v>
      </c>
      <c r="H150" s="12">
        <f t="shared" si="84"/>
        <v>0.78639240506329111</v>
      </c>
      <c r="I150" s="11">
        <f t="shared" si="84"/>
        <v>0</v>
      </c>
      <c r="J150" s="12">
        <f t="shared" si="84"/>
        <v>0</v>
      </c>
      <c r="K150" s="13">
        <f t="shared" si="84"/>
        <v>0</v>
      </c>
      <c r="L150" s="59">
        <f t="shared" si="84"/>
        <v>0</v>
      </c>
    </row>
    <row r="151" spans="2:12" ht="15" customHeight="1" x14ac:dyDescent="0.25">
      <c r="B151" s="31" t="str">
        <f t="shared" ref="B151:L151" si="85">IF(B446 &lt;&gt; "", B446, "")</f>
        <v/>
      </c>
      <c r="C151" s="31" t="str">
        <f t="shared" si="85"/>
        <v>45 to 49</v>
      </c>
      <c r="D151" s="11">
        <f t="shared" si="85"/>
        <v>1428</v>
      </c>
      <c r="E151" s="11">
        <f t="shared" si="85"/>
        <v>1324</v>
      </c>
      <c r="F151" s="12">
        <f t="shared" si="85"/>
        <v>0.92717086834733897</v>
      </c>
      <c r="G151" s="11">
        <f t="shared" si="85"/>
        <v>1086</v>
      </c>
      <c r="H151" s="12">
        <f t="shared" si="85"/>
        <v>0.76050420168067223</v>
      </c>
      <c r="I151" s="11">
        <f t="shared" si="85"/>
        <v>2</v>
      </c>
      <c r="J151" s="12">
        <f t="shared" si="85"/>
        <v>5.454545454545455E-2</v>
      </c>
      <c r="K151" s="13">
        <f t="shared" si="85"/>
        <v>0</v>
      </c>
      <c r="L151" s="59">
        <f t="shared" si="85"/>
        <v>0</v>
      </c>
    </row>
    <row r="152" spans="2:12" ht="15" customHeight="1" x14ac:dyDescent="0.25">
      <c r="B152" s="31" t="str">
        <f t="shared" ref="B152:L152" si="86">IF(B447 &lt;&gt; "", B447, "")</f>
        <v/>
      </c>
      <c r="C152" s="31" t="str">
        <f t="shared" si="86"/>
        <v>50 to 54</v>
      </c>
      <c r="D152" s="11">
        <f t="shared" si="86"/>
        <v>1369</v>
      </c>
      <c r="E152" s="11">
        <f t="shared" si="86"/>
        <v>1211</v>
      </c>
      <c r="F152" s="12">
        <f t="shared" si="86"/>
        <v>0.88458728999269542</v>
      </c>
      <c r="G152" s="11">
        <f t="shared" si="86"/>
        <v>1027</v>
      </c>
      <c r="H152" s="12">
        <f t="shared" si="86"/>
        <v>0.75018261504747996</v>
      </c>
      <c r="I152" s="11">
        <f t="shared" si="86"/>
        <v>1</v>
      </c>
      <c r="J152" s="12">
        <f t="shared" si="86"/>
        <v>3.045685279187817E-2</v>
      </c>
      <c r="K152" s="13">
        <f t="shared" si="86"/>
        <v>0</v>
      </c>
      <c r="L152" s="59">
        <f t="shared" si="86"/>
        <v>0</v>
      </c>
    </row>
    <row r="153" spans="2:12" ht="15" customHeight="1" x14ac:dyDescent="0.25">
      <c r="B153" s="31" t="str">
        <f t="shared" ref="B153:L153" si="87">IF(B448 &lt;&gt; "", B448, "")</f>
        <v/>
      </c>
      <c r="C153" s="31" t="str">
        <f t="shared" si="87"/>
        <v>55 to 59</v>
      </c>
      <c r="D153" s="11">
        <f t="shared" si="87"/>
        <v>1389</v>
      </c>
      <c r="E153" s="11">
        <f t="shared" si="87"/>
        <v>1282</v>
      </c>
      <c r="F153" s="12">
        <f t="shared" si="87"/>
        <v>0.9229661627069834</v>
      </c>
      <c r="G153" s="11">
        <f t="shared" si="87"/>
        <v>1099</v>
      </c>
      <c r="H153" s="12">
        <f t="shared" si="87"/>
        <v>0.79121670266378685</v>
      </c>
      <c r="I153" s="11">
        <f t="shared" si="87"/>
        <v>0</v>
      </c>
      <c r="J153" s="12">
        <f t="shared" si="87"/>
        <v>0</v>
      </c>
      <c r="K153" s="13">
        <f t="shared" si="87"/>
        <v>0</v>
      </c>
      <c r="L153" s="59">
        <f t="shared" si="87"/>
        <v>0</v>
      </c>
    </row>
    <row r="154" spans="2:12" ht="15" customHeight="1" x14ac:dyDescent="0.25">
      <c r="B154" s="31" t="str">
        <f t="shared" ref="B154:L154" si="88">IF(B449 &lt;&gt; "", B449, "")</f>
        <v/>
      </c>
      <c r="C154" s="31" t="str">
        <f t="shared" si="88"/>
        <v>60 to 64</v>
      </c>
      <c r="D154" s="11">
        <f t="shared" si="88"/>
        <v>1193</v>
      </c>
      <c r="E154" s="11">
        <f t="shared" si="88"/>
        <v>1050</v>
      </c>
      <c r="F154" s="12">
        <f t="shared" si="88"/>
        <v>0.88013411567476951</v>
      </c>
      <c r="G154" s="11">
        <f t="shared" si="88"/>
        <v>887</v>
      </c>
      <c r="H154" s="12">
        <f t="shared" si="88"/>
        <v>0.74350377200335294</v>
      </c>
      <c r="I154" s="11">
        <f t="shared" si="88"/>
        <v>0</v>
      </c>
      <c r="J154" s="12">
        <f t="shared" si="88"/>
        <v>0</v>
      </c>
      <c r="K154" s="13">
        <f t="shared" si="88"/>
        <v>0</v>
      </c>
      <c r="L154" s="59">
        <f t="shared" si="88"/>
        <v>0</v>
      </c>
    </row>
    <row r="155" spans="2:12" ht="15" customHeight="1" x14ac:dyDescent="0.25">
      <c r="B155" s="31" t="str">
        <f t="shared" ref="B155:L155" si="89">IF(B450 &lt;&gt; "", B450, "")</f>
        <v/>
      </c>
      <c r="C155" s="31" t="str">
        <f t="shared" si="89"/>
        <v>65 to 69</v>
      </c>
      <c r="D155" s="11">
        <f t="shared" si="89"/>
        <v>1072</v>
      </c>
      <c r="E155" s="11">
        <f t="shared" si="89"/>
        <v>941</v>
      </c>
      <c r="F155" s="12">
        <f t="shared" si="89"/>
        <v>0.87779850746268662</v>
      </c>
      <c r="G155" s="11">
        <f t="shared" si="89"/>
        <v>792</v>
      </c>
      <c r="H155" s="12">
        <f t="shared" si="89"/>
        <v>0.73880597014925375</v>
      </c>
      <c r="I155" s="11">
        <f t="shared" si="89"/>
        <v>1</v>
      </c>
      <c r="J155" s="12">
        <f t="shared" si="89"/>
        <v>3.9473684210526321E-2</v>
      </c>
      <c r="K155" s="13">
        <f t="shared" si="89"/>
        <v>0</v>
      </c>
      <c r="L155" s="59">
        <f t="shared" si="89"/>
        <v>0</v>
      </c>
    </row>
    <row r="156" spans="2:12" ht="15" customHeight="1" x14ac:dyDescent="0.25">
      <c r="B156" s="31" t="str">
        <f t="shared" ref="B156:L156" si="90">IF(B451 &lt;&gt; "", B451, "")</f>
        <v>Wairarapa Total</v>
      </c>
      <c r="C156" s="31" t="str">
        <f t="shared" si="90"/>
        <v/>
      </c>
      <c r="D156" s="11">
        <f t="shared" si="90"/>
        <v>10989</v>
      </c>
      <c r="E156" s="11">
        <f t="shared" si="90"/>
        <v>9856</v>
      </c>
      <c r="F156" s="12">
        <f t="shared" si="90"/>
        <v>0.89689689689689689</v>
      </c>
      <c r="G156" s="11">
        <f t="shared" si="90"/>
        <v>8297</v>
      </c>
      <c r="H156" s="12">
        <f t="shared" si="90"/>
        <v>0.75502775502775499</v>
      </c>
      <c r="I156" s="11">
        <f t="shared" si="90"/>
        <v>8</v>
      </c>
      <c r="J156" s="12">
        <f t="shared" si="90"/>
        <v>2.8103044496487116E-2</v>
      </c>
      <c r="K156" s="13">
        <f t="shared" si="90"/>
        <v>0</v>
      </c>
      <c r="L156" s="59">
        <f t="shared" si="90"/>
        <v>0</v>
      </c>
    </row>
    <row r="157" spans="2:12" ht="15" customHeight="1" x14ac:dyDescent="0.25">
      <c r="B157" s="31" t="str">
        <f t="shared" ref="B157:L157" si="91">IF(B452 &lt;&gt; "", B452, "")</f>
        <v>Nelson Marlborough</v>
      </c>
      <c r="C157" s="31" t="str">
        <f t="shared" si="91"/>
        <v>25 to 29</v>
      </c>
      <c r="D157" s="11">
        <f t="shared" si="91"/>
        <v>3701</v>
      </c>
      <c r="E157" s="11">
        <f t="shared" si="91"/>
        <v>3065</v>
      </c>
      <c r="F157" s="12">
        <f t="shared" si="91"/>
        <v>0.82815455282356121</v>
      </c>
      <c r="G157" s="11">
        <f t="shared" si="91"/>
        <v>2538</v>
      </c>
      <c r="H157" s="12">
        <f t="shared" si="91"/>
        <v>0.68576060524182658</v>
      </c>
      <c r="I157" s="11">
        <f t="shared" si="91"/>
        <v>10</v>
      </c>
      <c r="J157" s="12">
        <f t="shared" si="91"/>
        <v>0.11009174311926606</v>
      </c>
      <c r="K157" s="13">
        <f t="shared" si="91"/>
        <v>0</v>
      </c>
      <c r="L157" s="59">
        <f t="shared" si="91"/>
        <v>0</v>
      </c>
    </row>
    <row r="158" spans="2:12" ht="15" customHeight="1" x14ac:dyDescent="0.25">
      <c r="B158" s="31" t="str">
        <f t="shared" ref="B158:L158" si="92">IF(B453 &lt;&gt; "", B453, "")</f>
        <v/>
      </c>
      <c r="C158" s="31" t="str">
        <f t="shared" si="92"/>
        <v>30 to 34</v>
      </c>
      <c r="D158" s="11">
        <f t="shared" si="92"/>
        <v>3718</v>
      </c>
      <c r="E158" s="11">
        <f t="shared" si="92"/>
        <v>3390</v>
      </c>
      <c r="F158" s="12">
        <f t="shared" si="92"/>
        <v>0.91178052716514257</v>
      </c>
      <c r="G158" s="11">
        <f t="shared" si="92"/>
        <v>2891</v>
      </c>
      <c r="H158" s="12">
        <f t="shared" si="92"/>
        <v>0.77756858526089301</v>
      </c>
      <c r="I158" s="11">
        <f t="shared" si="92"/>
        <v>12</v>
      </c>
      <c r="J158" s="12">
        <f t="shared" si="92"/>
        <v>0.11474103585657371</v>
      </c>
      <c r="K158" s="13">
        <f t="shared" si="92"/>
        <v>0</v>
      </c>
      <c r="L158" s="59">
        <f t="shared" si="92"/>
        <v>0</v>
      </c>
    </row>
    <row r="159" spans="2:12" ht="15" customHeight="1" x14ac:dyDescent="0.25">
      <c r="B159" s="31" t="str">
        <f t="shared" ref="B159:L159" si="93">IF(B454 &lt;&gt; "", B454, "")</f>
        <v/>
      </c>
      <c r="C159" s="31" t="str">
        <f t="shared" si="93"/>
        <v>35 to 39</v>
      </c>
      <c r="D159" s="11">
        <f t="shared" si="93"/>
        <v>3931</v>
      </c>
      <c r="E159" s="11">
        <f t="shared" si="93"/>
        <v>3610</v>
      </c>
      <c r="F159" s="12">
        <f t="shared" si="93"/>
        <v>0.91834138895955231</v>
      </c>
      <c r="G159" s="11">
        <f t="shared" si="93"/>
        <v>3115</v>
      </c>
      <c r="H159" s="12">
        <f t="shared" si="93"/>
        <v>0.79241923174764695</v>
      </c>
      <c r="I159" s="11">
        <f t="shared" si="93"/>
        <v>7</v>
      </c>
      <c r="J159" s="12">
        <f t="shared" si="93"/>
        <v>6.9536423841059597E-2</v>
      </c>
      <c r="K159" s="13">
        <f t="shared" si="93"/>
        <v>0</v>
      </c>
      <c r="L159" s="59">
        <f t="shared" si="93"/>
        <v>0</v>
      </c>
    </row>
    <row r="160" spans="2:12" ht="15" customHeight="1" x14ac:dyDescent="0.25">
      <c r="B160" s="31" t="str">
        <f t="shared" ref="B160:L160" si="94">IF(B455 &lt;&gt; "", B455, "")</f>
        <v/>
      </c>
      <c r="C160" s="31" t="str">
        <f t="shared" si="94"/>
        <v>40 to 44</v>
      </c>
      <c r="D160" s="11">
        <f t="shared" si="94"/>
        <v>4606</v>
      </c>
      <c r="E160" s="11">
        <f t="shared" si="94"/>
        <v>4337</v>
      </c>
      <c r="F160" s="12">
        <f t="shared" si="94"/>
        <v>0.94159791576204954</v>
      </c>
      <c r="G160" s="11">
        <f t="shared" si="94"/>
        <v>3787</v>
      </c>
      <c r="H160" s="12">
        <f t="shared" si="94"/>
        <v>0.82218844984802431</v>
      </c>
      <c r="I160" s="11">
        <f t="shared" si="94"/>
        <v>5</v>
      </c>
      <c r="J160" s="12">
        <f t="shared" si="94"/>
        <v>3.9011703511053319E-2</v>
      </c>
      <c r="K160" s="13">
        <f t="shared" si="94"/>
        <v>0</v>
      </c>
      <c r="L160" s="59">
        <f t="shared" si="94"/>
        <v>0</v>
      </c>
    </row>
    <row r="161" spans="2:12" ht="15" customHeight="1" x14ac:dyDescent="0.25">
      <c r="B161" s="31" t="str">
        <f t="shared" ref="B161:L161" si="95">IF(B456 &lt;&gt; "", B456, "")</f>
        <v/>
      </c>
      <c r="C161" s="31" t="str">
        <f t="shared" si="95"/>
        <v>45 to 49</v>
      </c>
      <c r="D161" s="11">
        <f t="shared" si="95"/>
        <v>4953</v>
      </c>
      <c r="E161" s="11">
        <f t="shared" si="95"/>
        <v>4889</v>
      </c>
      <c r="F161" s="12">
        <f t="shared" si="95"/>
        <v>0.98707853825964065</v>
      </c>
      <c r="G161" s="11">
        <f t="shared" si="95"/>
        <v>4262</v>
      </c>
      <c r="H161" s="12">
        <f t="shared" si="95"/>
        <v>0.86048859277205736</v>
      </c>
      <c r="I161" s="11">
        <f t="shared" si="95"/>
        <v>1</v>
      </c>
      <c r="J161" s="12">
        <f t="shared" si="95"/>
        <v>7.1641791044776111E-3</v>
      </c>
      <c r="K161" s="13">
        <f t="shared" si="95"/>
        <v>0</v>
      </c>
      <c r="L161" s="59">
        <f t="shared" si="95"/>
        <v>0</v>
      </c>
    </row>
    <row r="162" spans="2:12" ht="15" customHeight="1" x14ac:dyDescent="0.25">
      <c r="B162" s="31" t="str">
        <f t="shared" ref="B162:L162" si="96">IF(B457 &lt;&gt; "", B457, "")</f>
        <v/>
      </c>
      <c r="C162" s="31" t="str">
        <f t="shared" si="96"/>
        <v>50 to 54</v>
      </c>
      <c r="D162" s="11">
        <f t="shared" si="96"/>
        <v>4941</v>
      </c>
      <c r="E162" s="11">
        <f t="shared" si="96"/>
        <v>4844</v>
      </c>
      <c r="F162" s="12">
        <f t="shared" si="96"/>
        <v>0.98036834648856508</v>
      </c>
      <c r="G162" s="11">
        <f t="shared" si="96"/>
        <v>4229</v>
      </c>
      <c r="H162" s="12">
        <f t="shared" si="96"/>
        <v>0.85589961546245696</v>
      </c>
      <c r="I162" s="11">
        <f t="shared" si="96"/>
        <v>1</v>
      </c>
      <c r="J162" s="12">
        <f t="shared" si="96"/>
        <v>7.6579451180599865E-3</v>
      </c>
      <c r="K162" s="13">
        <f t="shared" si="96"/>
        <v>0</v>
      </c>
      <c r="L162" s="59">
        <f t="shared" si="96"/>
        <v>0</v>
      </c>
    </row>
    <row r="163" spans="2:12" ht="15" customHeight="1" x14ac:dyDescent="0.25">
      <c r="B163" s="31" t="str">
        <f t="shared" ref="B163:L163" si="97">IF(B458 &lt;&gt; "", B458, "")</f>
        <v/>
      </c>
      <c r="C163" s="31" t="str">
        <f t="shared" si="97"/>
        <v>55 to 59</v>
      </c>
      <c r="D163" s="11">
        <f t="shared" si="97"/>
        <v>4711</v>
      </c>
      <c r="E163" s="11">
        <f t="shared" si="97"/>
        <v>4451</v>
      </c>
      <c r="F163" s="12">
        <f t="shared" si="97"/>
        <v>0.94481001910422413</v>
      </c>
      <c r="G163" s="11">
        <f t="shared" si="97"/>
        <v>3901</v>
      </c>
      <c r="H163" s="12">
        <f t="shared" si="97"/>
        <v>0.82806198259392905</v>
      </c>
      <c r="I163" s="11">
        <f t="shared" si="97"/>
        <v>1</v>
      </c>
      <c r="J163" s="12">
        <f t="shared" si="97"/>
        <v>8.253094910591471E-3</v>
      </c>
      <c r="K163" s="13">
        <f t="shared" si="97"/>
        <v>1</v>
      </c>
      <c r="L163" s="59">
        <f t="shared" si="97"/>
        <v>8.253094910591471E-3</v>
      </c>
    </row>
    <row r="164" spans="2:12" ht="15" customHeight="1" x14ac:dyDescent="0.25">
      <c r="B164" s="31" t="str">
        <f t="shared" ref="B164:L164" si="98">IF(B459 &lt;&gt; "", B459, "")</f>
        <v/>
      </c>
      <c r="C164" s="31" t="str">
        <f t="shared" si="98"/>
        <v>60 to 64</v>
      </c>
      <c r="D164" s="11">
        <f t="shared" si="98"/>
        <v>3979</v>
      </c>
      <c r="E164" s="11">
        <f t="shared" si="98"/>
        <v>3660</v>
      </c>
      <c r="F164" s="12">
        <f t="shared" si="98"/>
        <v>0.91982910278964569</v>
      </c>
      <c r="G164" s="11">
        <f t="shared" si="98"/>
        <v>3248</v>
      </c>
      <c r="H164" s="12">
        <f t="shared" si="98"/>
        <v>0.81628549886906254</v>
      </c>
      <c r="I164" s="11">
        <f t="shared" si="98"/>
        <v>2</v>
      </c>
      <c r="J164" s="12">
        <f t="shared" si="98"/>
        <v>2.0117351215423303E-2</v>
      </c>
      <c r="K164" s="13">
        <f t="shared" si="98"/>
        <v>0</v>
      </c>
      <c r="L164" s="59">
        <f t="shared" si="98"/>
        <v>0</v>
      </c>
    </row>
    <row r="165" spans="2:12" ht="15" customHeight="1" x14ac:dyDescent="0.25">
      <c r="B165" s="31" t="str">
        <f t="shared" ref="B165:L165" si="99">IF(B460 &lt;&gt; "", B460, "")</f>
        <v/>
      </c>
      <c r="C165" s="31" t="str">
        <f t="shared" si="99"/>
        <v>65 to 69</v>
      </c>
      <c r="D165" s="11">
        <f t="shared" si="99"/>
        <v>3634</v>
      </c>
      <c r="E165" s="11">
        <f t="shared" si="99"/>
        <v>3201</v>
      </c>
      <c r="F165" s="12">
        <f t="shared" si="99"/>
        <v>0.8808475509080903</v>
      </c>
      <c r="G165" s="11">
        <f t="shared" si="99"/>
        <v>2779</v>
      </c>
      <c r="H165" s="12">
        <f t="shared" si="99"/>
        <v>0.76472206934507425</v>
      </c>
      <c r="I165" s="11">
        <f t="shared" si="99"/>
        <v>3</v>
      </c>
      <c r="J165" s="12">
        <f t="shared" si="99"/>
        <v>3.4715525554484088E-2</v>
      </c>
      <c r="K165" s="13">
        <f t="shared" si="99"/>
        <v>0</v>
      </c>
      <c r="L165" s="59">
        <f t="shared" si="99"/>
        <v>0</v>
      </c>
    </row>
    <row r="166" spans="2:12" ht="15" customHeight="1" x14ac:dyDescent="0.25">
      <c r="B166" s="31" t="str">
        <f t="shared" ref="B166:L166" si="100">IF(B461 &lt;&gt; "", B461, "")</f>
        <v>Nelson Marlborough Total</v>
      </c>
      <c r="C166" s="31" t="str">
        <f t="shared" si="100"/>
        <v/>
      </c>
      <c r="D166" s="11">
        <f t="shared" si="100"/>
        <v>38174</v>
      </c>
      <c r="E166" s="11">
        <f t="shared" si="100"/>
        <v>35447</v>
      </c>
      <c r="F166" s="12">
        <f t="shared" si="100"/>
        <v>0.92856394404568554</v>
      </c>
      <c r="G166" s="11">
        <f t="shared" si="100"/>
        <v>30750</v>
      </c>
      <c r="H166" s="12">
        <f t="shared" si="100"/>
        <v>0.80552208309320483</v>
      </c>
      <c r="I166" s="11">
        <f t="shared" si="100"/>
        <v>42</v>
      </c>
      <c r="J166" s="12">
        <f t="shared" si="100"/>
        <v>4.1940584172422406E-2</v>
      </c>
      <c r="K166" s="13">
        <f t="shared" si="100"/>
        <v>1</v>
      </c>
      <c r="L166" s="59">
        <f t="shared" si="100"/>
        <v>9.9858533743862866E-4</v>
      </c>
    </row>
    <row r="167" spans="2:12" ht="15" customHeight="1" x14ac:dyDescent="0.25">
      <c r="B167" s="31" t="str">
        <f t="shared" ref="B167:L167" si="101">IF(B462 &lt;&gt; "", B462, "")</f>
        <v>West Coast</v>
      </c>
      <c r="C167" s="31" t="str">
        <f t="shared" si="101"/>
        <v>25 to 29</v>
      </c>
      <c r="D167" s="11">
        <f t="shared" si="101"/>
        <v>982</v>
      </c>
      <c r="E167" s="11">
        <f t="shared" si="101"/>
        <v>846</v>
      </c>
      <c r="F167" s="12">
        <f t="shared" si="101"/>
        <v>0.86150712830957232</v>
      </c>
      <c r="G167" s="11">
        <f t="shared" si="101"/>
        <v>710</v>
      </c>
      <c r="H167" s="12">
        <f t="shared" si="101"/>
        <v>0.72301425661914465</v>
      </c>
      <c r="I167" s="11">
        <f t="shared" si="101"/>
        <v>3</v>
      </c>
      <c r="J167" s="12">
        <f t="shared" si="101"/>
        <v>0.12040133779264213</v>
      </c>
      <c r="K167" s="13">
        <f t="shared" si="101"/>
        <v>0</v>
      </c>
      <c r="L167" s="59">
        <f t="shared" si="101"/>
        <v>0</v>
      </c>
    </row>
    <row r="168" spans="2:12" ht="15" customHeight="1" x14ac:dyDescent="0.25">
      <c r="B168" s="31" t="str">
        <f t="shared" ref="B168:L168" si="102">IF(B463 &lt;&gt; "", B463, "")</f>
        <v/>
      </c>
      <c r="C168" s="31" t="str">
        <f t="shared" si="102"/>
        <v>30 to 34</v>
      </c>
      <c r="D168" s="11">
        <f t="shared" si="102"/>
        <v>839</v>
      </c>
      <c r="E168" s="11">
        <f t="shared" si="102"/>
        <v>733</v>
      </c>
      <c r="F168" s="12">
        <f t="shared" si="102"/>
        <v>0.8736591179976162</v>
      </c>
      <c r="G168" s="11">
        <f t="shared" si="102"/>
        <v>621</v>
      </c>
      <c r="H168" s="12">
        <f t="shared" si="102"/>
        <v>0.74016686531585218</v>
      </c>
      <c r="I168" s="11">
        <f t="shared" si="102"/>
        <v>5</v>
      </c>
      <c r="J168" s="12">
        <f t="shared" si="102"/>
        <v>0.22556390977443608</v>
      </c>
      <c r="K168" s="13">
        <f t="shared" si="102"/>
        <v>0</v>
      </c>
      <c r="L168" s="59">
        <f t="shared" si="102"/>
        <v>0</v>
      </c>
    </row>
    <row r="169" spans="2:12" ht="15" customHeight="1" x14ac:dyDescent="0.25">
      <c r="B169" s="31" t="str">
        <f t="shared" ref="B169:L169" si="103">IF(B464 &lt;&gt; "", B464, "")</f>
        <v/>
      </c>
      <c r="C169" s="31" t="str">
        <f t="shared" si="103"/>
        <v>35 to 39</v>
      </c>
      <c r="D169" s="11">
        <f t="shared" si="103"/>
        <v>936</v>
      </c>
      <c r="E169" s="11">
        <f t="shared" si="103"/>
        <v>800</v>
      </c>
      <c r="F169" s="12">
        <f t="shared" si="103"/>
        <v>0.85470085470085466</v>
      </c>
      <c r="G169" s="11">
        <f t="shared" si="103"/>
        <v>690</v>
      </c>
      <c r="H169" s="12">
        <f t="shared" si="103"/>
        <v>0.73717948717948723</v>
      </c>
      <c r="I169" s="11">
        <f t="shared" si="103"/>
        <v>2</v>
      </c>
      <c r="J169" s="12">
        <f t="shared" si="103"/>
        <v>8.4805653710247356E-2</v>
      </c>
      <c r="K169" s="13">
        <f t="shared" si="103"/>
        <v>0</v>
      </c>
      <c r="L169" s="59">
        <f t="shared" si="103"/>
        <v>0</v>
      </c>
    </row>
    <row r="170" spans="2:12" ht="15" customHeight="1" x14ac:dyDescent="0.25">
      <c r="B170" s="31" t="str">
        <f t="shared" ref="B170:L170" si="104">IF(B465 &lt;&gt; "", B465, "")</f>
        <v/>
      </c>
      <c r="C170" s="31" t="str">
        <f t="shared" si="104"/>
        <v>40 to 44</v>
      </c>
      <c r="D170" s="11">
        <f t="shared" si="104"/>
        <v>996</v>
      </c>
      <c r="E170" s="11">
        <f t="shared" si="104"/>
        <v>955</v>
      </c>
      <c r="F170" s="12">
        <f t="shared" si="104"/>
        <v>0.95883534136546189</v>
      </c>
      <c r="G170" s="11">
        <f t="shared" si="104"/>
        <v>816</v>
      </c>
      <c r="H170" s="12">
        <f t="shared" si="104"/>
        <v>0.81927710843373491</v>
      </c>
      <c r="I170" s="11">
        <f t="shared" si="104"/>
        <v>1</v>
      </c>
      <c r="J170" s="12">
        <f t="shared" si="104"/>
        <v>3.7854889589905363E-2</v>
      </c>
      <c r="K170" s="13">
        <f t="shared" si="104"/>
        <v>0</v>
      </c>
      <c r="L170" s="59">
        <f t="shared" si="104"/>
        <v>0</v>
      </c>
    </row>
    <row r="171" spans="2:12" ht="15" customHeight="1" x14ac:dyDescent="0.25">
      <c r="B171" s="31" t="str">
        <f t="shared" ref="B171:L171" si="105">IF(B466 &lt;&gt; "", B466, "")</f>
        <v/>
      </c>
      <c r="C171" s="31" t="str">
        <f t="shared" si="105"/>
        <v>45 to 49</v>
      </c>
      <c r="D171" s="11">
        <f t="shared" si="105"/>
        <v>1100</v>
      </c>
      <c r="E171" s="11">
        <f t="shared" si="105"/>
        <v>1020</v>
      </c>
      <c r="F171" s="12">
        <f t="shared" si="105"/>
        <v>0.92727272727272725</v>
      </c>
      <c r="G171" s="11">
        <f t="shared" si="105"/>
        <v>869</v>
      </c>
      <c r="H171" s="12">
        <f t="shared" si="105"/>
        <v>0.79</v>
      </c>
      <c r="I171" s="11">
        <f t="shared" si="105"/>
        <v>0</v>
      </c>
      <c r="J171" s="12">
        <f t="shared" si="105"/>
        <v>0</v>
      </c>
      <c r="K171" s="13">
        <f t="shared" si="105"/>
        <v>0</v>
      </c>
      <c r="L171" s="59">
        <f t="shared" si="105"/>
        <v>0</v>
      </c>
    </row>
    <row r="172" spans="2:12" ht="15" customHeight="1" x14ac:dyDescent="0.25">
      <c r="B172" s="31" t="str">
        <f t="shared" ref="B172:L172" si="106">IF(B467 &lt;&gt; "", B467, "")</f>
        <v/>
      </c>
      <c r="C172" s="31" t="str">
        <f t="shared" si="106"/>
        <v>50 to 54</v>
      </c>
      <c r="D172" s="11">
        <f t="shared" si="106"/>
        <v>1129</v>
      </c>
      <c r="E172" s="11">
        <f t="shared" si="106"/>
        <v>1062</v>
      </c>
      <c r="F172" s="12">
        <f t="shared" si="106"/>
        <v>0.94065544729849426</v>
      </c>
      <c r="G172" s="11">
        <f t="shared" si="106"/>
        <v>895</v>
      </c>
      <c r="H172" s="12">
        <f t="shared" si="106"/>
        <v>0.79273693534100975</v>
      </c>
      <c r="I172" s="11">
        <f t="shared" si="106"/>
        <v>0</v>
      </c>
      <c r="J172" s="12">
        <f t="shared" si="106"/>
        <v>0</v>
      </c>
      <c r="K172" s="13">
        <f t="shared" si="106"/>
        <v>0</v>
      </c>
      <c r="L172" s="59">
        <f t="shared" si="106"/>
        <v>0</v>
      </c>
    </row>
    <row r="173" spans="2:12" ht="15" customHeight="1" x14ac:dyDescent="0.25">
      <c r="B173" s="31" t="str">
        <f t="shared" ref="B173:L173" si="107">IF(B468 &lt;&gt; "", B468, "")</f>
        <v/>
      </c>
      <c r="C173" s="31" t="str">
        <f t="shared" si="107"/>
        <v>55 to 59</v>
      </c>
      <c r="D173" s="11">
        <f t="shared" si="107"/>
        <v>1073</v>
      </c>
      <c r="E173" s="11">
        <f t="shared" si="107"/>
        <v>986</v>
      </c>
      <c r="F173" s="12">
        <f t="shared" si="107"/>
        <v>0.91891891891891897</v>
      </c>
      <c r="G173" s="11">
        <f t="shared" si="107"/>
        <v>861</v>
      </c>
      <c r="H173" s="12">
        <f t="shared" si="107"/>
        <v>0.80242311276794032</v>
      </c>
      <c r="I173" s="11">
        <f t="shared" si="107"/>
        <v>0</v>
      </c>
      <c r="J173" s="12">
        <f t="shared" si="107"/>
        <v>0</v>
      </c>
      <c r="K173" s="13">
        <f t="shared" si="107"/>
        <v>0</v>
      </c>
      <c r="L173" s="59">
        <f t="shared" si="107"/>
        <v>0</v>
      </c>
    </row>
    <row r="174" spans="2:12" ht="15" customHeight="1" x14ac:dyDescent="0.25">
      <c r="B174" s="31" t="str">
        <f t="shared" ref="B174:L174" si="108">IF(B469 &lt;&gt; "", B469, "")</f>
        <v/>
      </c>
      <c r="C174" s="31" t="str">
        <f t="shared" si="108"/>
        <v>60 to 64</v>
      </c>
      <c r="D174" s="11">
        <f t="shared" si="108"/>
        <v>819</v>
      </c>
      <c r="E174" s="11">
        <f t="shared" si="108"/>
        <v>740</v>
      </c>
      <c r="F174" s="12">
        <f t="shared" si="108"/>
        <v>0.90354090354090355</v>
      </c>
      <c r="G174" s="11">
        <f t="shared" si="108"/>
        <v>652</v>
      </c>
      <c r="H174" s="12">
        <f t="shared" si="108"/>
        <v>0.79609279609279604</v>
      </c>
      <c r="I174" s="11">
        <f t="shared" si="108"/>
        <v>0</v>
      </c>
      <c r="J174" s="12">
        <f t="shared" si="108"/>
        <v>0</v>
      </c>
      <c r="K174" s="13">
        <f t="shared" si="108"/>
        <v>0</v>
      </c>
      <c r="L174" s="59">
        <f t="shared" si="108"/>
        <v>0</v>
      </c>
    </row>
    <row r="175" spans="2:12" ht="15" customHeight="1" x14ac:dyDescent="0.25">
      <c r="B175" s="31" t="str">
        <f t="shared" ref="B175:L175" si="109">IF(B470 &lt;&gt; "", B470, "")</f>
        <v/>
      </c>
      <c r="C175" s="31" t="str">
        <f t="shared" si="109"/>
        <v>65 to 69</v>
      </c>
      <c r="D175" s="11">
        <f t="shared" si="109"/>
        <v>656</v>
      </c>
      <c r="E175" s="11">
        <f t="shared" si="109"/>
        <v>536</v>
      </c>
      <c r="F175" s="12">
        <f t="shared" si="109"/>
        <v>0.81707317073170727</v>
      </c>
      <c r="G175" s="11">
        <f t="shared" si="109"/>
        <v>476</v>
      </c>
      <c r="H175" s="12">
        <f t="shared" si="109"/>
        <v>0.72560975609756095</v>
      </c>
      <c r="I175" s="11">
        <f t="shared" si="109"/>
        <v>0</v>
      </c>
      <c r="J175" s="12">
        <f t="shared" si="109"/>
        <v>0</v>
      </c>
      <c r="K175" s="13">
        <f t="shared" si="109"/>
        <v>0</v>
      </c>
      <c r="L175" s="59">
        <f t="shared" si="109"/>
        <v>0</v>
      </c>
    </row>
    <row r="176" spans="2:12" ht="15" customHeight="1" x14ac:dyDescent="0.25">
      <c r="B176" s="31" t="str">
        <f t="shared" ref="B176:L176" si="110">IF(B471 &lt;&gt; "", B471, "")</f>
        <v>West Coast Total</v>
      </c>
      <c r="C176" s="31" t="str">
        <f t="shared" si="110"/>
        <v/>
      </c>
      <c r="D176" s="11">
        <f t="shared" si="110"/>
        <v>8530</v>
      </c>
      <c r="E176" s="11">
        <f t="shared" si="110"/>
        <v>7678</v>
      </c>
      <c r="F176" s="12">
        <f t="shared" si="110"/>
        <v>0.90011723329425553</v>
      </c>
      <c r="G176" s="11">
        <f t="shared" si="110"/>
        <v>6590</v>
      </c>
      <c r="H176" s="12">
        <f t="shared" si="110"/>
        <v>0.77256740914419697</v>
      </c>
      <c r="I176" s="11">
        <f t="shared" si="110"/>
        <v>11</v>
      </c>
      <c r="J176" s="12">
        <f t="shared" si="110"/>
        <v>5.090628615503278E-2</v>
      </c>
      <c r="K176" s="13">
        <f t="shared" si="110"/>
        <v>0</v>
      </c>
      <c r="L176" s="59">
        <f t="shared" si="110"/>
        <v>0</v>
      </c>
    </row>
    <row r="177" spans="2:12" ht="15" customHeight="1" x14ac:dyDescent="0.25">
      <c r="B177" s="31" t="str">
        <f t="shared" ref="B177:L177" si="111">IF(B472 &lt;&gt; "", B472, "")</f>
        <v>Canterbury</v>
      </c>
      <c r="C177" s="31" t="str">
        <f t="shared" si="111"/>
        <v>25 to 29</v>
      </c>
      <c r="D177" s="11">
        <f t="shared" si="111"/>
        <v>16868</v>
      </c>
      <c r="E177" s="11">
        <f t="shared" si="111"/>
        <v>14842</v>
      </c>
      <c r="F177" s="12">
        <f t="shared" si="111"/>
        <v>0.87989091771401473</v>
      </c>
      <c r="G177" s="11">
        <f t="shared" si="111"/>
        <v>12289</v>
      </c>
      <c r="H177" s="12">
        <f t="shared" si="111"/>
        <v>0.72853924590941432</v>
      </c>
      <c r="I177" s="11">
        <f t="shared" si="111"/>
        <v>63</v>
      </c>
      <c r="J177" s="12">
        <f t="shared" si="111"/>
        <v>0.13907284768211919</v>
      </c>
      <c r="K177" s="13">
        <f t="shared" si="111"/>
        <v>0</v>
      </c>
      <c r="L177" s="59">
        <f t="shared" si="111"/>
        <v>0</v>
      </c>
    </row>
    <row r="178" spans="2:12" ht="15" customHeight="1" x14ac:dyDescent="0.25">
      <c r="B178" s="31" t="str">
        <f t="shared" ref="B178:L178" si="112">IF(B473 &lt;&gt; "", B473, "")</f>
        <v/>
      </c>
      <c r="C178" s="31" t="str">
        <f t="shared" si="112"/>
        <v>30 to 34</v>
      </c>
      <c r="D178" s="11">
        <f t="shared" si="112"/>
        <v>16255</v>
      </c>
      <c r="E178" s="11">
        <f t="shared" si="112"/>
        <v>14029</v>
      </c>
      <c r="F178" s="12">
        <f t="shared" si="112"/>
        <v>0.86305752076284226</v>
      </c>
      <c r="G178" s="11">
        <f t="shared" si="112"/>
        <v>11861</v>
      </c>
      <c r="H178" s="12">
        <f t="shared" si="112"/>
        <v>0.72968317440787445</v>
      </c>
      <c r="I178" s="11">
        <f t="shared" si="112"/>
        <v>58</v>
      </c>
      <c r="J178" s="12">
        <f t="shared" si="112"/>
        <v>0.13575190169689877</v>
      </c>
      <c r="K178" s="13">
        <f t="shared" si="112"/>
        <v>0</v>
      </c>
      <c r="L178" s="59">
        <f t="shared" si="112"/>
        <v>0</v>
      </c>
    </row>
    <row r="179" spans="2:12" ht="15" customHeight="1" x14ac:dyDescent="0.25">
      <c r="B179" s="31" t="str">
        <f t="shared" ref="B179:L179" si="113">IF(B474 &lt;&gt; "", B474, "")</f>
        <v/>
      </c>
      <c r="C179" s="31" t="str">
        <f t="shared" si="113"/>
        <v>35 to 39</v>
      </c>
      <c r="D179" s="11">
        <f t="shared" si="113"/>
        <v>15739</v>
      </c>
      <c r="E179" s="11">
        <f t="shared" si="113"/>
        <v>14136</v>
      </c>
      <c r="F179" s="12">
        <f t="shared" si="113"/>
        <v>0.89815108964991419</v>
      </c>
      <c r="G179" s="11">
        <f t="shared" si="113"/>
        <v>11893</v>
      </c>
      <c r="H179" s="12">
        <f t="shared" si="113"/>
        <v>0.75563885888557092</v>
      </c>
      <c r="I179" s="11">
        <f t="shared" si="113"/>
        <v>45</v>
      </c>
      <c r="J179" s="12">
        <f t="shared" si="113"/>
        <v>0.10957792207792208</v>
      </c>
      <c r="K179" s="13">
        <f t="shared" si="113"/>
        <v>0</v>
      </c>
      <c r="L179" s="59">
        <f t="shared" si="113"/>
        <v>0</v>
      </c>
    </row>
    <row r="180" spans="2:12" ht="15" customHeight="1" x14ac:dyDescent="0.25">
      <c r="B180" s="31" t="str">
        <f t="shared" ref="B180:L180" si="114">IF(B475 &lt;&gt; "", B475, "")</f>
        <v/>
      </c>
      <c r="C180" s="31" t="str">
        <f t="shared" si="114"/>
        <v>40 to 44</v>
      </c>
      <c r="D180" s="11">
        <f t="shared" si="114"/>
        <v>17189</v>
      </c>
      <c r="E180" s="11">
        <f t="shared" si="114"/>
        <v>15468</v>
      </c>
      <c r="F180" s="12">
        <f t="shared" si="114"/>
        <v>0.89987782884402812</v>
      </c>
      <c r="G180" s="11">
        <f t="shared" si="114"/>
        <v>13097</v>
      </c>
      <c r="H180" s="12">
        <f t="shared" si="114"/>
        <v>0.76194077607772415</v>
      </c>
      <c r="I180" s="11">
        <f t="shared" si="114"/>
        <v>24</v>
      </c>
      <c r="J180" s="12">
        <f t="shared" si="114"/>
        <v>5.4752851711026618E-2</v>
      </c>
      <c r="K180" s="13">
        <f t="shared" si="114"/>
        <v>0</v>
      </c>
      <c r="L180" s="59">
        <f t="shared" si="114"/>
        <v>0</v>
      </c>
    </row>
    <row r="181" spans="2:12" ht="15" customHeight="1" x14ac:dyDescent="0.25">
      <c r="B181" s="31" t="str">
        <f t="shared" ref="B181:L181" si="115">IF(B476 &lt;&gt; "", B476, "")</f>
        <v/>
      </c>
      <c r="C181" s="31" t="str">
        <f t="shared" si="115"/>
        <v>45 to 49</v>
      </c>
      <c r="D181" s="11">
        <f t="shared" si="115"/>
        <v>17657</v>
      </c>
      <c r="E181" s="11">
        <f t="shared" si="115"/>
        <v>16228</v>
      </c>
      <c r="F181" s="12">
        <f t="shared" si="115"/>
        <v>0.91906892450586175</v>
      </c>
      <c r="G181" s="11">
        <f t="shared" si="115"/>
        <v>13693</v>
      </c>
      <c r="H181" s="12">
        <f t="shared" si="115"/>
        <v>0.77549980177833155</v>
      </c>
      <c r="I181" s="11">
        <f t="shared" si="115"/>
        <v>12</v>
      </c>
      <c r="J181" s="12">
        <f t="shared" si="115"/>
        <v>2.7221172022684311E-2</v>
      </c>
      <c r="K181" s="13">
        <f t="shared" si="115"/>
        <v>0</v>
      </c>
      <c r="L181" s="59">
        <f t="shared" si="115"/>
        <v>0</v>
      </c>
    </row>
    <row r="182" spans="2:12" ht="15" customHeight="1" x14ac:dyDescent="0.25">
      <c r="B182" s="31" t="str">
        <f t="shared" ref="B182:L182" si="116">IF(B477 &lt;&gt; "", B477, "")</f>
        <v/>
      </c>
      <c r="C182" s="31" t="str">
        <f t="shared" si="116"/>
        <v>50 to 54</v>
      </c>
      <c r="D182" s="11">
        <f t="shared" si="116"/>
        <v>16738</v>
      </c>
      <c r="E182" s="11">
        <f t="shared" si="116"/>
        <v>14847</v>
      </c>
      <c r="F182" s="12">
        <f t="shared" si="116"/>
        <v>0.88702353925200139</v>
      </c>
      <c r="G182" s="11">
        <f t="shared" si="116"/>
        <v>12519</v>
      </c>
      <c r="H182" s="12">
        <f t="shared" si="116"/>
        <v>0.74793882184251403</v>
      </c>
      <c r="I182" s="11">
        <f t="shared" si="116"/>
        <v>8</v>
      </c>
      <c r="J182" s="12">
        <f t="shared" si="116"/>
        <v>1.9842910293509715E-2</v>
      </c>
      <c r="K182" s="13">
        <f t="shared" si="116"/>
        <v>0</v>
      </c>
      <c r="L182" s="59">
        <f t="shared" si="116"/>
        <v>0</v>
      </c>
    </row>
    <row r="183" spans="2:12" ht="15" customHeight="1" x14ac:dyDescent="0.25">
      <c r="B183" s="31" t="str">
        <f t="shared" ref="B183:L183" si="117">IF(B478 &lt;&gt; "", B478, "")</f>
        <v/>
      </c>
      <c r="C183" s="31" t="str">
        <f t="shared" si="117"/>
        <v>55 to 59</v>
      </c>
      <c r="D183" s="11">
        <f t="shared" si="117"/>
        <v>14745</v>
      </c>
      <c r="E183" s="11">
        <f t="shared" si="117"/>
        <v>12729</v>
      </c>
      <c r="F183" s="12">
        <f t="shared" si="117"/>
        <v>0.86327568667344867</v>
      </c>
      <c r="G183" s="11">
        <f t="shared" si="117"/>
        <v>10843</v>
      </c>
      <c r="H183" s="12">
        <f t="shared" si="117"/>
        <v>0.73536792132926421</v>
      </c>
      <c r="I183" s="11">
        <f t="shared" si="117"/>
        <v>9</v>
      </c>
      <c r="J183" s="12">
        <f t="shared" si="117"/>
        <v>2.6438188494492042E-2</v>
      </c>
      <c r="K183" s="13">
        <f t="shared" si="117"/>
        <v>0</v>
      </c>
      <c r="L183" s="59">
        <f t="shared" si="117"/>
        <v>0</v>
      </c>
    </row>
    <row r="184" spans="2:12" ht="15" customHeight="1" x14ac:dyDescent="0.25">
      <c r="B184" s="31" t="str">
        <f t="shared" ref="B184:L184" si="118">IF(B479 &lt;&gt; "", B479, "")</f>
        <v/>
      </c>
      <c r="C184" s="31" t="str">
        <f t="shared" si="118"/>
        <v>60 to 64</v>
      </c>
      <c r="D184" s="11">
        <f t="shared" si="118"/>
        <v>11830</v>
      </c>
      <c r="E184" s="11">
        <f t="shared" si="118"/>
        <v>9885</v>
      </c>
      <c r="F184" s="12">
        <f t="shared" si="118"/>
        <v>0.83558748943364325</v>
      </c>
      <c r="G184" s="11">
        <f t="shared" si="118"/>
        <v>8544</v>
      </c>
      <c r="H184" s="12">
        <f t="shared" si="118"/>
        <v>0.72223161453930684</v>
      </c>
      <c r="I184" s="11">
        <f t="shared" si="118"/>
        <v>8</v>
      </c>
      <c r="J184" s="12">
        <f t="shared" si="118"/>
        <v>3.0427892234548334E-2</v>
      </c>
      <c r="K184" s="13">
        <f t="shared" si="118"/>
        <v>0</v>
      </c>
      <c r="L184" s="59">
        <f t="shared" si="118"/>
        <v>0</v>
      </c>
    </row>
    <row r="185" spans="2:12" ht="15" customHeight="1" x14ac:dyDescent="0.25">
      <c r="B185" s="31" t="str">
        <f t="shared" ref="B185:L185" si="119">IF(B480 &lt;&gt; "", B480, "")</f>
        <v/>
      </c>
      <c r="C185" s="31" t="str">
        <f t="shared" si="119"/>
        <v>65 to 69</v>
      </c>
      <c r="D185" s="11">
        <f t="shared" si="119"/>
        <v>10032</v>
      </c>
      <c r="E185" s="11">
        <f t="shared" si="119"/>
        <v>7994</v>
      </c>
      <c r="F185" s="12">
        <f t="shared" si="119"/>
        <v>0.79685007974481659</v>
      </c>
      <c r="G185" s="11">
        <f t="shared" si="119"/>
        <v>6800</v>
      </c>
      <c r="H185" s="12">
        <f t="shared" si="119"/>
        <v>0.67783094098883567</v>
      </c>
      <c r="I185" s="11">
        <f t="shared" si="119"/>
        <v>6</v>
      </c>
      <c r="J185" s="12">
        <f t="shared" si="119"/>
        <v>2.7972027972027972E-2</v>
      </c>
      <c r="K185" s="13">
        <f t="shared" si="119"/>
        <v>0</v>
      </c>
      <c r="L185" s="59">
        <f t="shared" si="119"/>
        <v>0</v>
      </c>
    </row>
    <row r="186" spans="2:12" ht="15" customHeight="1" x14ac:dyDescent="0.25">
      <c r="B186" s="31" t="str">
        <f t="shared" ref="B186:L186" si="120">IF(B481 &lt;&gt; "", B481, "")</f>
        <v>Canterbury Total</v>
      </c>
      <c r="C186" s="31" t="str">
        <f t="shared" si="120"/>
        <v/>
      </c>
      <c r="D186" s="11">
        <f t="shared" si="120"/>
        <v>137053</v>
      </c>
      <c r="E186" s="11">
        <f t="shared" si="120"/>
        <v>120158</v>
      </c>
      <c r="F186" s="12">
        <f t="shared" si="120"/>
        <v>0.87672652185650801</v>
      </c>
      <c r="G186" s="11">
        <f t="shared" si="120"/>
        <v>101539</v>
      </c>
      <c r="H186" s="12">
        <f t="shared" si="120"/>
        <v>0.74087396846475451</v>
      </c>
      <c r="I186" s="11">
        <f t="shared" si="120"/>
        <v>233</v>
      </c>
      <c r="J186" s="12">
        <f t="shared" si="120"/>
        <v>6.8709606074754875E-2</v>
      </c>
      <c r="K186" s="13">
        <f t="shared" si="120"/>
        <v>0</v>
      </c>
      <c r="L186" s="59">
        <f t="shared" si="120"/>
        <v>0</v>
      </c>
    </row>
    <row r="187" spans="2:12" ht="15" customHeight="1" x14ac:dyDescent="0.25">
      <c r="B187" s="31" t="str">
        <f t="shared" ref="B187:L187" si="121">IF(B482 &lt;&gt; "", B482, "")</f>
        <v>South Canterbury</v>
      </c>
      <c r="C187" s="31" t="str">
        <f t="shared" si="121"/>
        <v>25 to 29</v>
      </c>
      <c r="D187" s="11">
        <f t="shared" si="121"/>
        <v>1629</v>
      </c>
      <c r="E187" s="11">
        <f t="shared" si="121"/>
        <v>1388</v>
      </c>
      <c r="F187" s="12">
        <f t="shared" si="121"/>
        <v>0.85205647636586868</v>
      </c>
      <c r="G187" s="11">
        <f t="shared" si="121"/>
        <v>1178</v>
      </c>
      <c r="H187" s="12">
        <f t="shared" si="121"/>
        <v>0.72314303253529777</v>
      </c>
      <c r="I187" s="11">
        <f t="shared" si="121"/>
        <v>3</v>
      </c>
      <c r="J187" s="12">
        <f t="shared" si="121"/>
        <v>7.2144288577154311E-2</v>
      </c>
      <c r="K187" s="13">
        <f t="shared" si="121"/>
        <v>0</v>
      </c>
      <c r="L187" s="59">
        <f t="shared" si="121"/>
        <v>0</v>
      </c>
    </row>
    <row r="188" spans="2:12" ht="15" customHeight="1" x14ac:dyDescent="0.25">
      <c r="B188" s="31" t="str">
        <f t="shared" ref="B188:L188" si="122">IF(B483 &lt;&gt; "", B483, "")</f>
        <v/>
      </c>
      <c r="C188" s="31" t="str">
        <f t="shared" si="122"/>
        <v>30 to 34</v>
      </c>
      <c r="D188" s="11">
        <f t="shared" si="122"/>
        <v>1417</v>
      </c>
      <c r="E188" s="11">
        <f t="shared" si="122"/>
        <v>1208</v>
      </c>
      <c r="F188" s="12">
        <f t="shared" si="122"/>
        <v>0.8525052928722654</v>
      </c>
      <c r="G188" s="11">
        <f t="shared" si="122"/>
        <v>1046</v>
      </c>
      <c r="H188" s="12">
        <f t="shared" si="122"/>
        <v>0.73817925194071987</v>
      </c>
      <c r="I188" s="11">
        <f t="shared" si="122"/>
        <v>5</v>
      </c>
      <c r="J188" s="12">
        <f t="shared" si="122"/>
        <v>0.13274336283185842</v>
      </c>
      <c r="K188" s="13">
        <f t="shared" si="122"/>
        <v>0</v>
      </c>
      <c r="L188" s="59">
        <f t="shared" si="122"/>
        <v>0</v>
      </c>
    </row>
    <row r="189" spans="2:12" ht="15" customHeight="1" x14ac:dyDescent="0.25">
      <c r="B189" s="31" t="str">
        <f t="shared" ref="B189:L189" si="123">IF(B484 &lt;&gt; "", B484, "")</f>
        <v/>
      </c>
      <c r="C189" s="31" t="str">
        <f t="shared" si="123"/>
        <v>35 to 39</v>
      </c>
      <c r="D189" s="11">
        <f t="shared" si="123"/>
        <v>1466</v>
      </c>
      <c r="E189" s="11">
        <f t="shared" si="123"/>
        <v>1275</v>
      </c>
      <c r="F189" s="12">
        <f t="shared" si="123"/>
        <v>0.86971350613915421</v>
      </c>
      <c r="G189" s="11">
        <f t="shared" si="123"/>
        <v>1109</v>
      </c>
      <c r="H189" s="12">
        <f t="shared" si="123"/>
        <v>0.75648021828103684</v>
      </c>
      <c r="I189" s="11">
        <f t="shared" si="123"/>
        <v>2</v>
      </c>
      <c r="J189" s="12">
        <f t="shared" si="123"/>
        <v>5.3811659192825115E-2</v>
      </c>
      <c r="K189" s="13">
        <f t="shared" si="123"/>
        <v>0</v>
      </c>
      <c r="L189" s="59">
        <f t="shared" si="123"/>
        <v>0</v>
      </c>
    </row>
    <row r="190" spans="2:12" ht="15" customHeight="1" x14ac:dyDescent="0.25">
      <c r="B190" s="31" t="str">
        <f t="shared" ref="B190:L190" si="124">IF(B485 &lt;&gt; "", B485, "")</f>
        <v/>
      </c>
      <c r="C190" s="31" t="str">
        <f t="shared" si="124"/>
        <v>40 to 44</v>
      </c>
      <c r="D190" s="11">
        <f t="shared" si="124"/>
        <v>1731</v>
      </c>
      <c r="E190" s="11">
        <f t="shared" si="124"/>
        <v>1552</v>
      </c>
      <c r="F190" s="12">
        <f t="shared" si="124"/>
        <v>0.89659156556903519</v>
      </c>
      <c r="G190" s="11">
        <f t="shared" si="124"/>
        <v>1359</v>
      </c>
      <c r="H190" s="12">
        <f t="shared" si="124"/>
        <v>0.78509532062391685</v>
      </c>
      <c r="I190" s="11">
        <f t="shared" si="124"/>
        <v>0</v>
      </c>
      <c r="J190" s="12">
        <f t="shared" si="124"/>
        <v>0</v>
      </c>
      <c r="K190" s="13">
        <f t="shared" si="124"/>
        <v>0</v>
      </c>
      <c r="L190" s="59">
        <f t="shared" si="124"/>
        <v>0</v>
      </c>
    </row>
    <row r="191" spans="2:12" ht="15" customHeight="1" x14ac:dyDescent="0.25">
      <c r="B191" s="31" t="str">
        <f t="shared" ref="B191:L191" si="125">IF(B486 &lt;&gt; "", B486, "")</f>
        <v/>
      </c>
      <c r="C191" s="31" t="str">
        <f t="shared" si="125"/>
        <v>45 to 49</v>
      </c>
      <c r="D191" s="11">
        <f t="shared" si="125"/>
        <v>1874</v>
      </c>
      <c r="E191" s="11">
        <f t="shared" si="125"/>
        <v>1738</v>
      </c>
      <c r="F191" s="12">
        <f t="shared" si="125"/>
        <v>0.92742796157950902</v>
      </c>
      <c r="G191" s="11">
        <f t="shared" si="125"/>
        <v>1518</v>
      </c>
      <c r="H191" s="12">
        <f t="shared" si="125"/>
        <v>0.81003201707577377</v>
      </c>
      <c r="I191" s="11">
        <f t="shared" si="125"/>
        <v>2</v>
      </c>
      <c r="J191" s="12">
        <f t="shared" si="125"/>
        <v>4.0816326530612242E-2</v>
      </c>
      <c r="K191" s="13">
        <f t="shared" si="125"/>
        <v>0</v>
      </c>
      <c r="L191" s="59">
        <f t="shared" si="125"/>
        <v>0</v>
      </c>
    </row>
    <row r="192" spans="2:12" ht="15" customHeight="1" x14ac:dyDescent="0.25">
      <c r="B192" s="31" t="str">
        <f t="shared" ref="B192:L192" si="126">IF(B487 &lt;&gt; "", B487, "")</f>
        <v/>
      </c>
      <c r="C192" s="31" t="str">
        <f t="shared" si="126"/>
        <v>50 to 54</v>
      </c>
      <c r="D192" s="11">
        <f t="shared" si="126"/>
        <v>1938</v>
      </c>
      <c r="E192" s="11">
        <f t="shared" si="126"/>
        <v>1784</v>
      </c>
      <c r="F192" s="12">
        <f t="shared" si="126"/>
        <v>0.92053663570691435</v>
      </c>
      <c r="G192" s="11">
        <f t="shared" si="126"/>
        <v>1569</v>
      </c>
      <c r="H192" s="12">
        <f t="shared" si="126"/>
        <v>0.80959752321981426</v>
      </c>
      <c r="I192" s="11">
        <f t="shared" si="126"/>
        <v>2</v>
      </c>
      <c r="J192" s="12">
        <f t="shared" si="126"/>
        <v>4.1308089500860588E-2</v>
      </c>
      <c r="K192" s="13">
        <f t="shared" si="126"/>
        <v>0</v>
      </c>
      <c r="L192" s="59">
        <f t="shared" si="126"/>
        <v>0</v>
      </c>
    </row>
    <row r="193" spans="2:12" ht="15" customHeight="1" x14ac:dyDescent="0.25">
      <c r="B193" s="31" t="str">
        <f t="shared" ref="B193:L193" si="127">IF(B488 &lt;&gt; "", B488, "")</f>
        <v/>
      </c>
      <c r="C193" s="31" t="str">
        <f t="shared" si="127"/>
        <v>55 to 59</v>
      </c>
      <c r="D193" s="11">
        <f t="shared" si="127"/>
        <v>1831</v>
      </c>
      <c r="E193" s="11">
        <f t="shared" si="127"/>
        <v>1601</v>
      </c>
      <c r="F193" s="12">
        <f t="shared" si="127"/>
        <v>0.87438558164937197</v>
      </c>
      <c r="G193" s="11">
        <f t="shared" si="127"/>
        <v>1426</v>
      </c>
      <c r="H193" s="12">
        <f t="shared" si="127"/>
        <v>0.77880939377389402</v>
      </c>
      <c r="I193" s="11">
        <f t="shared" si="127"/>
        <v>1</v>
      </c>
      <c r="J193" s="12">
        <f t="shared" si="127"/>
        <v>2.1739130434782608E-2</v>
      </c>
      <c r="K193" s="13">
        <f t="shared" si="127"/>
        <v>0</v>
      </c>
      <c r="L193" s="59">
        <f t="shared" si="127"/>
        <v>0</v>
      </c>
    </row>
    <row r="194" spans="2:12" ht="15" customHeight="1" x14ac:dyDescent="0.25">
      <c r="B194" s="31" t="str">
        <f t="shared" ref="B194:L194" si="128">IF(B489 &lt;&gt; "", B489, "")</f>
        <v/>
      </c>
      <c r="C194" s="31" t="str">
        <f t="shared" si="128"/>
        <v>60 to 64</v>
      </c>
      <c r="D194" s="11">
        <f t="shared" si="128"/>
        <v>1544</v>
      </c>
      <c r="E194" s="11">
        <f t="shared" si="128"/>
        <v>1349</v>
      </c>
      <c r="F194" s="12">
        <f t="shared" si="128"/>
        <v>0.87370466321243523</v>
      </c>
      <c r="G194" s="11">
        <f t="shared" si="128"/>
        <v>1192</v>
      </c>
      <c r="H194" s="12">
        <f t="shared" si="128"/>
        <v>0.772020725388601</v>
      </c>
      <c r="I194" s="11">
        <f t="shared" si="128"/>
        <v>1</v>
      </c>
      <c r="J194" s="12">
        <f t="shared" si="128"/>
        <v>2.8846153846153848E-2</v>
      </c>
      <c r="K194" s="13">
        <f t="shared" si="128"/>
        <v>0</v>
      </c>
      <c r="L194" s="59">
        <f t="shared" si="128"/>
        <v>0</v>
      </c>
    </row>
    <row r="195" spans="2:12" ht="15" customHeight="1" x14ac:dyDescent="0.25">
      <c r="B195" s="31" t="str">
        <f t="shared" ref="B195:L195" si="129">IF(B490 &lt;&gt; "", B490, "")</f>
        <v/>
      </c>
      <c r="C195" s="31" t="str">
        <f t="shared" si="129"/>
        <v>65 to 69</v>
      </c>
      <c r="D195" s="11">
        <f t="shared" si="129"/>
        <v>1397</v>
      </c>
      <c r="E195" s="11">
        <f t="shared" si="129"/>
        <v>1160</v>
      </c>
      <c r="F195" s="12">
        <f t="shared" si="129"/>
        <v>0.83035075161059413</v>
      </c>
      <c r="G195" s="11">
        <f t="shared" si="129"/>
        <v>1021</v>
      </c>
      <c r="H195" s="12">
        <f t="shared" si="129"/>
        <v>0.73085182534001436</v>
      </c>
      <c r="I195" s="11">
        <f t="shared" si="129"/>
        <v>0</v>
      </c>
      <c r="J195" s="12">
        <f t="shared" si="129"/>
        <v>0</v>
      </c>
      <c r="K195" s="13">
        <f t="shared" si="129"/>
        <v>0</v>
      </c>
      <c r="L195" s="59">
        <f t="shared" si="129"/>
        <v>0</v>
      </c>
    </row>
    <row r="196" spans="2:12" ht="15" customHeight="1" x14ac:dyDescent="0.25">
      <c r="B196" s="31" t="str">
        <f t="shared" ref="B196:L196" si="130">IF(B491 &lt;&gt; "", B491, "")</f>
        <v>South Canterbury Total</v>
      </c>
      <c r="C196" s="31" t="str">
        <f t="shared" si="130"/>
        <v/>
      </c>
      <c r="D196" s="11">
        <f t="shared" si="130"/>
        <v>14827</v>
      </c>
      <c r="E196" s="11">
        <f t="shared" si="130"/>
        <v>13055</v>
      </c>
      <c r="F196" s="12">
        <f t="shared" si="130"/>
        <v>0.88048829837458686</v>
      </c>
      <c r="G196" s="11">
        <f t="shared" si="130"/>
        <v>11418</v>
      </c>
      <c r="H196" s="12">
        <f t="shared" si="130"/>
        <v>0.77008160787752078</v>
      </c>
      <c r="I196" s="11">
        <f t="shared" si="130"/>
        <v>16</v>
      </c>
      <c r="J196" s="12">
        <f t="shared" si="130"/>
        <v>4.2761692650334075E-2</v>
      </c>
      <c r="K196" s="13">
        <f t="shared" si="130"/>
        <v>0</v>
      </c>
      <c r="L196" s="59">
        <f t="shared" si="130"/>
        <v>0</v>
      </c>
    </row>
    <row r="197" spans="2:12" ht="15" customHeight="1" x14ac:dyDescent="0.25">
      <c r="B197" s="31" t="str">
        <f t="shared" ref="B197:L197" si="131">IF(B492 &lt;&gt; "", B492, "")</f>
        <v>Southern</v>
      </c>
      <c r="C197" s="31" t="str">
        <f t="shared" si="131"/>
        <v>25 to 29</v>
      </c>
      <c r="D197" s="11">
        <f t="shared" si="131"/>
        <v>9324</v>
      </c>
      <c r="E197" s="11">
        <f t="shared" si="131"/>
        <v>9054</v>
      </c>
      <c r="F197" s="12">
        <f t="shared" si="131"/>
        <v>0.97104247104247099</v>
      </c>
      <c r="G197" s="11">
        <f t="shared" si="131"/>
        <v>7416</v>
      </c>
      <c r="H197" s="12">
        <f t="shared" si="131"/>
        <v>0.79536679536679533</v>
      </c>
      <c r="I197" s="11">
        <f t="shared" si="131"/>
        <v>59</v>
      </c>
      <c r="J197" s="12">
        <f t="shared" si="131"/>
        <v>0.21344588483569488</v>
      </c>
      <c r="K197" s="13">
        <f t="shared" si="131"/>
        <v>0</v>
      </c>
      <c r="L197" s="59">
        <f t="shared" si="131"/>
        <v>0</v>
      </c>
    </row>
    <row r="198" spans="2:12" ht="15" customHeight="1" x14ac:dyDescent="0.25">
      <c r="B198" s="31" t="str">
        <f t="shared" ref="B198:L198" si="132">IF(B493 &lt;&gt; "", B493, "")</f>
        <v/>
      </c>
      <c r="C198" s="31" t="str">
        <f t="shared" si="132"/>
        <v>30 to 34</v>
      </c>
      <c r="D198" s="11">
        <f t="shared" si="132"/>
        <v>9356</v>
      </c>
      <c r="E198" s="11">
        <f t="shared" si="132"/>
        <v>8597</v>
      </c>
      <c r="F198" s="12">
        <f t="shared" si="132"/>
        <v>0.91887558785805901</v>
      </c>
      <c r="G198" s="11">
        <f t="shared" si="132"/>
        <v>7156</v>
      </c>
      <c r="H198" s="12">
        <f t="shared" si="132"/>
        <v>0.76485677640017102</v>
      </c>
      <c r="I198" s="11">
        <f t="shared" si="132"/>
        <v>35</v>
      </c>
      <c r="J198" s="12">
        <f t="shared" si="132"/>
        <v>0.1388888888888889</v>
      </c>
      <c r="K198" s="13">
        <f t="shared" si="132"/>
        <v>0</v>
      </c>
      <c r="L198" s="59">
        <f t="shared" si="132"/>
        <v>0</v>
      </c>
    </row>
    <row r="199" spans="2:12" ht="15" customHeight="1" x14ac:dyDescent="0.25">
      <c r="B199" s="31" t="str">
        <f t="shared" ref="B199:L199" si="133">IF(B494 &lt;&gt; "", B494, "")</f>
        <v/>
      </c>
      <c r="C199" s="31" t="str">
        <f t="shared" si="133"/>
        <v>35 to 39</v>
      </c>
      <c r="D199" s="11">
        <f t="shared" si="133"/>
        <v>9052</v>
      </c>
      <c r="E199" s="11">
        <f t="shared" si="133"/>
        <v>8462</v>
      </c>
      <c r="F199" s="12">
        <f t="shared" si="133"/>
        <v>0.93482103402562966</v>
      </c>
      <c r="G199" s="11">
        <f t="shared" si="133"/>
        <v>7102</v>
      </c>
      <c r="H199" s="12">
        <f t="shared" si="133"/>
        <v>0.78457799381352189</v>
      </c>
      <c r="I199" s="11">
        <f t="shared" si="133"/>
        <v>15</v>
      </c>
      <c r="J199" s="12">
        <f t="shared" si="133"/>
        <v>6.2305295950155763E-2</v>
      </c>
      <c r="K199" s="13">
        <f t="shared" si="133"/>
        <v>0</v>
      </c>
      <c r="L199" s="59">
        <f t="shared" si="133"/>
        <v>0</v>
      </c>
    </row>
    <row r="200" spans="2:12" ht="15" customHeight="1" x14ac:dyDescent="0.25">
      <c r="B200" s="31" t="str">
        <f t="shared" ref="B200:L200" si="134">IF(B495 &lt;&gt; "", B495, "")</f>
        <v/>
      </c>
      <c r="C200" s="31" t="str">
        <f t="shared" si="134"/>
        <v>40 to 44</v>
      </c>
      <c r="D200" s="11">
        <f t="shared" si="134"/>
        <v>9548</v>
      </c>
      <c r="E200" s="11">
        <f t="shared" si="134"/>
        <v>8933</v>
      </c>
      <c r="F200" s="12">
        <f t="shared" si="134"/>
        <v>0.93558860494344365</v>
      </c>
      <c r="G200" s="11">
        <f t="shared" si="134"/>
        <v>7571</v>
      </c>
      <c r="H200" s="12">
        <f t="shared" si="134"/>
        <v>0.79294093003770427</v>
      </c>
      <c r="I200" s="11">
        <f t="shared" si="134"/>
        <v>12</v>
      </c>
      <c r="J200" s="12">
        <f t="shared" si="134"/>
        <v>4.9129989764585463E-2</v>
      </c>
      <c r="K200" s="13">
        <f t="shared" si="134"/>
        <v>0</v>
      </c>
      <c r="L200" s="59">
        <f t="shared" si="134"/>
        <v>0</v>
      </c>
    </row>
    <row r="201" spans="2:12" ht="15" customHeight="1" x14ac:dyDescent="0.25">
      <c r="B201" s="31" t="str">
        <f t="shared" ref="B201:L201" si="135">IF(B496 &lt;&gt; "", B496, "")</f>
        <v/>
      </c>
      <c r="C201" s="31" t="str">
        <f t="shared" si="135"/>
        <v>45 to 49</v>
      </c>
      <c r="D201" s="11">
        <f t="shared" si="135"/>
        <v>9792</v>
      </c>
      <c r="E201" s="11">
        <f t="shared" si="135"/>
        <v>9302</v>
      </c>
      <c r="F201" s="12">
        <f t="shared" si="135"/>
        <v>0.94995915032679734</v>
      </c>
      <c r="G201" s="11">
        <f t="shared" si="135"/>
        <v>7906</v>
      </c>
      <c r="H201" s="12">
        <f t="shared" si="135"/>
        <v>0.80739379084967322</v>
      </c>
      <c r="I201" s="11">
        <f t="shared" si="135"/>
        <v>3</v>
      </c>
      <c r="J201" s="12">
        <f t="shared" si="135"/>
        <v>1.169210782721663E-2</v>
      </c>
      <c r="K201" s="13">
        <f t="shared" si="135"/>
        <v>0</v>
      </c>
      <c r="L201" s="59">
        <f t="shared" si="135"/>
        <v>0</v>
      </c>
    </row>
    <row r="202" spans="2:12" ht="15" customHeight="1" x14ac:dyDescent="0.25">
      <c r="B202" s="31" t="str">
        <f t="shared" ref="B202:L202" si="136">IF(B497 &lt;&gt; "", B497, "")</f>
        <v/>
      </c>
      <c r="C202" s="31" t="str">
        <f t="shared" si="136"/>
        <v>50 to 54</v>
      </c>
      <c r="D202" s="11">
        <f t="shared" si="136"/>
        <v>9681</v>
      </c>
      <c r="E202" s="11">
        <f t="shared" si="136"/>
        <v>9116</v>
      </c>
      <c r="F202" s="12">
        <f t="shared" si="136"/>
        <v>0.94163826051027788</v>
      </c>
      <c r="G202" s="11">
        <f t="shared" si="136"/>
        <v>7787</v>
      </c>
      <c r="H202" s="12">
        <f t="shared" si="136"/>
        <v>0.80435905381675443</v>
      </c>
      <c r="I202" s="11">
        <f t="shared" si="136"/>
        <v>2</v>
      </c>
      <c r="J202" s="12">
        <f t="shared" si="136"/>
        <v>8.0672268907563023E-3</v>
      </c>
      <c r="K202" s="13">
        <f t="shared" si="136"/>
        <v>0</v>
      </c>
      <c r="L202" s="59">
        <f t="shared" si="136"/>
        <v>0</v>
      </c>
    </row>
    <row r="203" spans="2:12" ht="15" customHeight="1" x14ac:dyDescent="0.25">
      <c r="B203" s="31" t="str">
        <f t="shared" ref="B203:L203" si="137">IF(B498 &lt;&gt; "", B498, "")</f>
        <v/>
      </c>
      <c r="C203" s="31" t="str">
        <f t="shared" si="137"/>
        <v>55 to 59</v>
      </c>
      <c r="D203" s="11">
        <f t="shared" si="137"/>
        <v>9013</v>
      </c>
      <c r="E203" s="11">
        <f t="shared" si="137"/>
        <v>8297</v>
      </c>
      <c r="F203" s="12">
        <f t="shared" si="137"/>
        <v>0.9205591922778209</v>
      </c>
      <c r="G203" s="11">
        <f t="shared" si="137"/>
        <v>7168</v>
      </c>
      <c r="H203" s="12">
        <f t="shared" si="137"/>
        <v>0.7952956840119827</v>
      </c>
      <c r="I203" s="11">
        <f t="shared" si="137"/>
        <v>3</v>
      </c>
      <c r="J203" s="12">
        <f t="shared" si="137"/>
        <v>1.2949640287769786E-2</v>
      </c>
      <c r="K203" s="13">
        <f t="shared" si="137"/>
        <v>0</v>
      </c>
      <c r="L203" s="59">
        <f t="shared" si="137"/>
        <v>0</v>
      </c>
    </row>
    <row r="204" spans="2:12" ht="15" customHeight="1" x14ac:dyDescent="0.25">
      <c r="B204" s="31" t="str">
        <f t="shared" ref="B204:L204" si="138">IF(B499 &lt;&gt; "", B499, "")</f>
        <v/>
      </c>
      <c r="C204" s="31" t="str">
        <f t="shared" si="138"/>
        <v>60 to 64</v>
      </c>
      <c r="D204" s="11">
        <f t="shared" si="138"/>
        <v>7118</v>
      </c>
      <c r="E204" s="11">
        <f t="shared" si="138"/>
        <v>6461</v>
      </c>
      <c r="F204" s="12">
        <f t="shared" si="138"/>
        <v>0.90769879179544821</v>
      </c>
      <c r="G204" s="11">
        <f t="shared" si="138"/>
        <v>5628</v>
      </c>
      <c r="H204" s="12">
        <f t="shared" si="138"/>
        <v>0.79067153694858106</v>
      </c>
      <c r="I204" s="11">
        <f t="shared" si="138"/>
        <v>4</v>
      </c>
      <c r="J204" s="12">
        <f t="shared" si="138"/>
        <v>2.2429906542056073E-2</v>
      </c>
      <c r="K204" s="13">
        <f t="shared" si="138"/>
        <v>0</v>
      </c>
      <c r="L204" s="59">
        <f t="shared" si="138"/>
        <v>0</v>
      </c>
    </row>
    <row r="205" spans="2:12" ht="15" customHeight="1" x14ac:dyDescent="0.25">
      <c r="B205" s="31" t="str">
        <f t="shared" ref="B205:L205" si="139">IF(B500 &lt;&gt; "", B500, "")</f>
        <v/>
      </c>
      <c r="C205" s="31" t="str">
        <f t="shared" si="139"/>
        <v>65 to 69</v>
      </c>
      <c r="D205" s="11">
        <f t="shared" si="139"/>
        <v>6115</v>
      </c>
      <c r="E205" s="11">
        <f t="shared" si="139"/>
        <v>5371</v>
      </c>
      <c r="F205" s="12">
        <f t="shared" si="139"/>
        <v>0.87833197056418644</v>
      </c>
      <c r="G205" s="11">
        <f t="shared" si="139"/>
        <v>4656</v>
      </c>
      <c r="H205" s="12">
        <f t="shared" si="139"/>
        <v>0.76140637775960751</v>
      </c>
      <c r="I205" s="11">
        <f t="shared" si="139"/>
        <v>1</v>
      </c>
      <c r="J205" s="12">
        <f t="shared" si="139"/>
        <v>6.9808027923211171E-3</v>
      </c>
      <c r="K205" s="13">
        <f t="shared" si="139"/>
        <v>0</v>
      </c>
      <c r="L205" s="59">
        <f t="shared" si="139"/>
        <v>0</v>
      </c>
    </row>
    <row r="206" spans="2:12" ht="15" customHeight="1" x14ac:dyDescent="0.25">
      <c r="B206" s="32" t="str">
        <f t="shared" ref="B206:L206" si="140">IF(B501 &lt;&gt; "", B501, "")</f>
        <v>Southern Total</v>
      </c>
      <c r="C206" s="32" t="str">
        <f t="shared" si="140"/>
        <v/>
      </c>
      <c r="D206" s="15">
        <f t="shared" si="140"/>
        <v>78999</v>
      </c>
      <c r="E206" s="15">
        <f t="shared" si="140"/>
        <v>73593</v>
      </c>
      <c r="F206" s="16">
        <f t="shared" si="140"/>
        <v>0.93156875403486117</v>
      </c>
      <c r="G206" s="15">
        <f t="shared" si="140"/>
        <v>62390</v>
      </c>
      <c r="H206" s="16">
        <f t="shared" si="140"/>
        <v>0.78975683236496663</v>
      </c>
      <c r="I206" s="15">
        <f t="shared" si="140"/>
        <v>134</v>
      </c>
      <c r="J206" s="16">
        <f t="shared" si="140"/>
        <v>6.4697835358493605E-2</v>
      </c>
      <c r="K206" s="17">
        <f t="shared" si="140"/>
        <v>0</v>
      </c>
      <c r="L206" s="60">
        <f t="shared" si="140"/>
        <v>0</v>
      </c>
    </row>
    <row r="207" spans="2:12" ht="15" customHeight="1" x14ac:dyDescent="0.25">
      <c r="B207" s="45" t="str">
        <f t="shared" ref="B207:L207" si="141">IF(B502 &lt;&gt; "", B502, "")</f>
        <v>Total</v>
      </c>
      <c r="C207" s="45" t="str">
        <f t="shared" si="141"/>
        <v/>
      </c>
      <c r="D207" s="18">
        <f t="shared" si="141"/>
        <v>1205246</v>
      </c>
      <c r="E207" s="18">
        <f t="shared" si="141"/>
        <v>1081011</v>
      </c>
      <c r="F207" s="46">
        <f t="shared" si="141"/>
        <v>0.89692145835787884</v>
      </c>
      <c r="G207" s="18">
        <f t="shared" si="141"/>
        <v>916308</v>
      </c>
      <c r="H207" s="46">
        <f t="shared" si="141"/>
        <v>0.760266368857478</v>
      </c>
      <c r="I207" s="18">
        <f t="shared" si="141"/>
        <v>2214</v>
      </c>
      <c r="J207" s="46">
        <f t="shared" si="141"/>
        <v>7.1154247882887947E-2</v>
      </c>
      <c r="K207" s="20">
        <f t="shared" si="141"/>
        <v>7</v>
      </c>
      <c r="L207" s="64">
        <f t="shared" si="141"/>
        <v>2.2496826340569814E-4</v>
      </c>
    </row>
    <row r="208" spans="2:12" ht="15" customHeight="1" x14ac:dyDescent="0.25">
      <c r="B208" s="31"/>
      <c r="C208" s="31"/>
      <c r="D208" s="11"/>
      <c r="E208" s="11"/>
      <c r="F208" s="12"/>
      <c r="G208" s="11"/>
      <c r="H208" s="12"/>
      <c r="I208" s="11"/>
      <c r="J208" s="12"/>
      <c r="K208" s="22"/>
    </row>
    <row r="209" spans="2:11" ht="15" customHeight="1" x14ac:dyDescent="0.25">
      <c r="B209" s="31"/>
      <c r="C209" s="31"/>
      <c r="D209" s="11"/>
      <c r="E209" s="11"/>
      <c r="F209" s="12"/>
      <c r="G209" s="11"/>
      <c r="H209" s="12"/>
      <c r="I209" s="11"/>
      <c r="J209" s="12"/>
      <c r="K209" s="22"/>
    </row>
    <row r="210" spans="2:11" ht="15" customHeight="1" x14ac:dyDescent="0.25">
      <c r="B210" s="24" t="s">
        <v>47</v>
      </c>
      <c r="C210" s="25"/>
      <c r="D210" s="25"/>
      <c r="E210" s="26"/>
      <c r="F210" s="25"/>
      <c r="G210" s="26"/>
      <c r="H210" s="25"/>
      <c r="I210" s="26"/>
      <c r="J210" s="25"/>
      <c r="K210" s="26"/>
    </row>
    <row r="211" spans="2:11" ht="15" customHeight="1" x14ac:dyDescent="0.25">
      <c r="B211" s="34" t="str">
        <f>settings!$A$2</f>
        <v>Data extracted from MoH NCSP Datamart on 29 September 2016</v>
      </c>
      <c r="C211" s="3"/>
      <c r="D211" s="3"/>
      <c r="E211" s="3"/>
      <c r="F211" s="3"/>
      <c r="G211" s="3"/>
      <c r="H211" s="3"/>
      <c r="I211" s="3"/>
      <c r="J211" s="3"/>
      <c r="K211" s="3"/>
    </row>
    <row r="212" spans="2:11" ht="15" customHeight="1" x14ac:dyDescent="0.25">
      <c r="B212" s="34" t="str">
        <f>settings!$A$3</f>
        <v>Data is from the time period September 2011 to August 2016</v>
      </c>
      <c r="C212" s="3"/>
      <c r="D212" s="3"/>
      <c r="E212" s="3"/>
      <c r="F212" s="3"/>
      <c r="G212" s="3"/>
      <c r="H212" s="3"/>
      <c r="I212" s="3"/>
      <c r="J212" s="3"/>
      <c r="K212" s="3"/>
    </row>
    <row r="213" spans="2:11" ht="15" customHeight="1" x14ac:dyDescent="0.25">
      <c r="B213" s="34" t="str">
        <f>settings!$A$4</f>
        <v>The denominator for calculating coverage is Statistics New Zealand’s 2015 update of district health board (DHB) population projections (2013 Census base) adjusted for the prevalence of hysterectomy.</v>
      </c>
      <c r="C213" s="3"/>
      <c r="D213" s="3"/>
      <c r="E213" s="3"/>
      <c r="F213" s="3"/>
      <c r="G213" s="3"/>
      <c r="H213" s="3"/>
      <c r="I213" s="3"/>
      <c r="J213" s="3"/>
      <c r="K213" s="3"/>
    </row>
    <row r="214" spans="2:11" ht="15" customHeight="1" x14ac:dyDescent="0.25">
      <c r="B214" s="34" t="str">
        <f>settings!$A$5</f>
        <v>For screened women, Age, Ethnicity and DHB of Domicile are that recorded on the Ministry of Health's National Health Index at the time of reporting. Screened women of unknown ethnicity are included with Other.</v>
      </c>
      <c r="C214" s="3"/>
      <c r="D214" s="3"/>
      <c r="E214" s="3"/>
      <c r="F214" s="3"/>
      <c r="G214" s="3"/>
      <c r="H214" s="3"/>
      <c r="I214" s="3"/>
      <c r="J214" s="3"/>
      <c r="K214" s="3"/>
    </row>
    <row r="215" spans="2:11" ht="15" customHeight="1" x14ac:dyDescent="0.25">
      <c r="B215" s="34" t="str">
        <f>settings!$A$6</f>
        <v>First screening event includes all first screenings events for eligible women, by the programme within the reporting month.</v>
      </c>
      <c r="C215" s="3"/>
      <c r="D215" s="3"/>
      <c r="E215" s="3"/>
      <c r="F215" s="3"/>
      <c r="G215" s="3"/>
      <c r="H215" s="3"/>
      <c r="I215" s="3"/>
      <c r="J215" s="3"/>
      <c r="K215" s="3"/>
    </row>
    <row r="216" spans="2:11" ht="15" customHeight="1" x14ac:dyDescent="0.25">
      <c r="B216"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216" s="3"/>
      <c r="D216" s="3"/>
      <c r="E216" s="3"/>
      <c r="F216" s="3"/>
      <c r="G216" s="3"/>
      <c r="H216" s="3"/>
      <c r="I216" s="3"/>
      <c r="J216" s="3"/>
      <c r="K216" s="3"/>
    </row>
    <row r="217" spans="2:11" ht="15" customHeight="1" x14ac:dyDescent="0.25">
      <c r="B217" s="34" t="str">
        <f>settings!$A$8</f>
        <v>Withdrawnincludes all women who have requested that their screening records be removed from the NCSP register within the reporting month.</v>
      </c>
      <c r="C217" s="3"/>
      <c r="D217" s="3"/>
      <c r="E217" s="3"/>
      <c r="F217" s="3"/>
      <c r="G217" s="3"/>
      <c r="H217" s="3"/>
      <c r="I217" s="3"/>
      <c r="J217" s="3"/>
      <c r="K217" s="3"/>
    </row>
    <row r="218" spans="2:11" ht="15" customHeight="1" x14ac:dyDescent="0.25">
      <c r="B218" s="34" t="str">
        <f>settings!$A$9</f>
        <v>Withdrawn % is calculated by dividing the number of withdrawals in the reporting month by one twelfth of the number of screens in the previous 12 months.</v>
      </c>
      <c r="C218" s="3"/>
      <c r="D218" s="3"/>
      <c r="E218" s="3"/>
      <c r="F218" s="3"/>
      <c r="G218" s="3"/>
      <c r="H218" s="3"/>
      <c r="I218" s="3"/>
      <c r="J218" s="3"/>
      <c r="K218" s="3"/>
    </row>
    <row r="219" spans="2:11" s="3" customFormat="1" ht="15" customHeight="1" x14ac:dyDescent="0.25"/>
    <row r="220" spans="2:11" s="3" customFormat="1" x14ac:dyDescent="0.25"/>
    <row r="221" spans="2:11" s="3" customFormat="1" ht="15" customHeight="1" x14ac:dyDescent="0.25"/>
    <row r="222" spans="2:11" s="3" customFormat="1" ht="15" customHeight="1" x14ac:dyDescent="0.25"/>
    <row r="223" spans="2:11" s="3" customFormat="1" ht="15" customHeight="1" x14ac:dyDescent="0.25"/>
    <row r="224" spans="2:11" s="3" customFormat="1" ht="15" customHeight="1" x14ac:dyDescent="0.25"/>
    <row r="225" s="3" customFormat="1" ht="15" customHeight="1" x14ac:dyDescent="0.25"/>
    <row r="226" s="3" customFormat="1" ht="15" customHeight="1" x14ac:dyDescent="0.25"/>
    <row r="227" s="3" customFormat="1" ht="15" customHeight="1" x14ac:dyDescent="0.25"/>
    <row r="228" s="3" customFormat="1" ht="15" customHeight="1" x14ac:dyDescent="0.25"/>
    <row r="229" s="3" customFormat="1" ht="15" customHeight="1" x14ac:dyDescent="0.25"/>
    <row r="230" s="3" customFormat="1" ht="15" customHeight="1" x14ac:dyDescent="0.25"/>
    <row r="231" s="3" customFormat="1" ht="15" customHeight="1" x14ac:dyDescent="0.25"/>
    <row r="232" s="3" customFormat="1" ht="15" customHeight="1" x14ac:dyDescent="0.25"/>
    <row r="233" s="3" customFormat="1" ht="15" customHeight="1" x14ac:dyDescent="0.25"/>
    <row r="234" s="3" customFormat="1" ht="15" customHeight="1" x14ac:dyDescent="0.25"/>
    <row r="235" s="3" customFormat="1" ht="15" customHeight="1" x14ac:dyDescent="0.25"/>
    <row r="236" s="3" customFormat="1" ht="15" customHeight="1" x14ac:dyDescent="0.25"/>
    <row r="237" s="3" customFormat="1" ht="15" customHeight="1" x14ac:dyDescent="0.25"/>
    <row r="238" s="3" customFormat="1" ht="15" customHeight="1" x14ac:dyDescent="0.25"/>
    <row r="239" s="3" customFormat="1" ht="15" customHeight="1" x14ac:dyDescent="0.25"/>
    <row r="240" s="3" customFormat="1" ht="15" customHeight="1" x14ac:dyDescent="0.25"/>
    <row r="241" spans="3:11" s="3" customFormat="1" ht="15" customHeight="1" x14ac:dyDescent="0.25"/>
    <row r="242" spans="3:11" s="3" customFormat="1" ht="15" customHeight="1" x14ac:dyDescent="0.25"/>
    <row r="243" spans="3:11" s="3" customFormat="1" ht="15" customHeight="1" x14ac:dyDescent="0.25"/>
    <row r="244" spans="3:11" s="3" customFormat="1" ht="15" customHeight="1" x14ac:dyDescent="0.25"/>
    <row r="245" spans="3:11" s="3" customFormat="1" ht="15" customHeight="1" x14ac:dyDescent="0.25"/>
    <row r="246" spans="3:11" s="3" customFormat="1" ht="15" customHeight="1" x14ac:dyDescent="0.25"/>
    <row r="247" spans="3:11" s="3" customFormat="1" ht="15" customHeight="1" x14ac:dyDescent="0.25"/>
    <row r="248" spans="3:11" s="3" customFormat="1" ht="15" customHeight="1" x14ac:dyDescent="0.25"/>
    <row r="249" spans="3:11" s="3" customFormat="1" ht="15" customHeight="1" x14ac:dyDescent="0.25"/>
    <row r="250" spans="3:11" ht="15" customHeight="1" x14ac:dyDescent="0.25">
      <c r="C250" s="23"/>
      <c r="D250" s="23"/>
      <c r="E250" s="22"/>
      <c r="F250" s="23"/>
      <c r="G250" s="22"/>
      <c r="H250" s="23"/>
      <c r="I250" s="22"/>
      <c r="J250" s="23"/>
      <c r="K250" s="22"/>
    </row>
    <row r="251" spans="3:11" ht="15" customHeight="1" x14ac:dyDescent="0.25">
      <c r="C251" s="23"/>
      <c r="D251" s="23"/>
      <c r="E251" s="22"/>
      <c r="F251" s="23"/>
      <c r="G251" s="22"/>
      <c r="H251" s="23"/>
      <c r="I251" s="22"/>
      <c r="J251" s="23"/>
      <c r="K251" s="22"/>
    </row>
    <row r="252" spans="3:11" ht="15" customHeight="1" x14ac:dyDescent="0.25">
      <c r="C252" s="23"/>
      <c r="D252" s="23"/>
      <c r="E252" s="22"/>
      <c r="F252" s="23"/>
      <c r="G252" s="22"/>
      <c r="H252" s="23"/>
      <c r="I252" s="22"/>
      <c r="J252" s="23"/>
      <c r="K252" s="22"/>
    </row>
    <row r="253" spans="3:11" ht="15" customHeight="1" x14ac:dyDescent="0.25">
      <c r="C253" s="23"/>
      <c r="D253" s="23"/>
      <c r="E253" s="22"/>
      <c r="F253" s="23"/>
      <c r="G253" s="22"/>
      <c r="H253" s="23"/>
      <c r="I253" s="22"/>
      <c r="J253" s="23"/>
      <c r="K253" s="22"/>
    </row>
    <row r="254" spans="3:11" ht="15" customHeight="1" x14ac:dyDescent="0.25">
      <c r="C254" s="23"/>
      <c r="D254" s="23"/>
      <c r="E254" s="22"/>
      <c r="F254" s="23"/>
      <c r="G254" s="22"/>
      <c r="H254" s="23"/>
      <c r="I254" s="22"/>
      <c r="J254" s="23"/>
      <c r="K254" s="22"/>
    </row>
    <row r="255" spans="3:11" ht="15" customHeight="1" x14ac:dyDescent="0.25">
      <c r="C255" s="23"/>
      <c r="D255" s="23"/>
      <c r="E255" s="22"/>
      <c r="F255" s="23"/>
      <c r="G255" s="22"/>
      <c r="H255" s="23"/>
      <c r="I255" s="22"/>
      <c r="J255" s="23"/>
      <c r="K255" s="22"/>
    </row>
    <row r="256" spans="3:11" ht="15" customHeight="1" x14ac:dyDescent="0.25">
      <c r="C256" s="23"/>
      <c r="D256" s="23"/>
      <c r="E256" s="22"/>
      <c r="F256" s="23"/>
      <c r="G256" s="22"/>
      <c r="H256" s="23"/>
      <c r="I256" s="22"/>
      <c r="J256" s="23"/>
      <c r="K256" s="22"/>
    </row>
    <row r="257" spans="3:11" ht="15" customHeight="1" x14ac:dyDescent="0.25">
      <c r="C257" s="23"/>
      <c r="D257" s="23"/>
      <c r="E257" s="22"/>
      <c r="F257" s="23"/>
      <c r="G257" s="22"/>
      <c r="H257" s="23"/>
      <c r="I257" s="22"/>
      <c r="J257" s="23"/>
      <c r="K257" s="22"/>
    </row>
    <row r="258" spans="3:11" ht="15" customHeight="1" x14ac:dyDescent="0.25">
      <c r="C258" s="23"/>
      <c r="D258" s="23"/>
      <c r="E258" s="22"/>
      <c r="F258" s="23"/>
      <c r="G258" s="22"/>
      <c r="H258" s="23"/>
      <c r="I258" s="22"/>
      <c r="J258" s="23"/>
      <c r="K258" s="22"/>
    </row>
    <row r="259" spans="3:11" ht="15" customHeight="1" x14ac:dyDescent="0.25">
      <c r="C259" s="23"/>
      <c r="D259" s="23"/>
      <c r="E259" s="22"/>
      <c r="F259" s="23"/>
      <c r="G259" s="22"/>
      <c r="H259" s="23"/>
      <c r="I259" s="22"/>
      <c r="J259" s="23"/>
      <c r="K259" s="22"/>
    </row>
    <row r="260" spans="3:11" ht="15" customHeight="1" x14ac:dyDescent="0.25">
      <c r="C260" s="23"/>
      <c r="D260" s="23"/>
      <c r="E260" s="22"/>
      <c r="F260" s="23"/>
      <c r="G260" s="22"/>
      <c r="H260" s="23"/>
      <c r="I260" s="22"/>
      <c r="J260" s="23"/>
      <c r="K260" s="22"/>
    </row>
    <row r="261" spans="3:11" ht="15" customHeight="1" x14ac:dyDescent="0.25">
      <c r="C261" s="23"/>
      <c r="D261" s="23"/>
      <c r="E261" s="22"/>
      <c r="F261" s="23"/>
      <c r="G261" s="22"/>
      <c r="H261" s="23"/>
      <c r="I261" s="22"/>
      <c r="J261" s="23"/>
      <c r="K261" s="22"/>
    </row>
    <row r="262" spans="3:11" ht="15" customHeight="1" x14ac:dyDescent="0.25">
      <c r="C262" s="23"/>
      <c r="D262" s="23"/>
      <c r="E262" s="22"/>
      <c r="F262" s="23"/>
      <c r="G262" s="22"/>
      <c r="H262" s="23"/>
      <c r="I262" s="22"/>
      <c r="J262" s="23"/>
      <c r="K262" s="22"/>
    </row>
    <row r="263" spans="3:11" ht="15" customHeight="1" x14ac:dyDescent="0.25">
      <c r="C263" s="23"/>
      <c r="D263" s="23"/>
      <c r="E263" s="22"/>
      <c r="F263" s="23"/>
      <c r="G263" s="22"/>
      <c r="H263" s="23"/>
      <c r="I263" s="22"/>
      <c r="J263" s="23"/>
      <c r="K263" s="22"/>
    </row>
    <row r="264" spans="3:11" ht="15" customHeight="1" x14ac:dyDescent="0.25">
      <c r="C264" s="23"/>
      <c r="D264" s="23"/>
      <c r="E264" s="22"/>
      <c r="F264" s="23"/>
      <c r="G264" s="22"/>
      <c r="H264" s="23"/>
      <c r="I264" s="22"/>
      <c r="J264" s="23"/>
      <c r="K264" s="22"/>
    </row>
    <row r="265" spans="3:11" ht="15" customHeight="1" x14ac:dyDescent="0.25">
      <c r="C265" s="23"/>
      <c r="D265" s="23"/>
      <c r="E265" s="22"/>
      <c r="F265" s="23"/>
      <c r="G265" s="22"/>
      <c r="H265" s="23"/>
      <c r="I265" s="22"/>
      <c r="J265" s="23"/>
      <c r="K265" s="22"/>
    </row>
    <row r="266" spans="3:11" ht="15" customHeight="1" x14ac:dyDescent="0.25">
      <c r="C266" s="23"/>
      <c r="D266" s="23"/>
      <c r="E266" s="22"/>
      <c r="F266" s="23"/>
      <c r="G266" s="22"/>
      <c r="H266" s="23"/>
      <c r="I266" s="22"/>
      <c r="J266" s="23"/>
      <c r="K266" s="22"/>
    </row>
    <row r="267" spans="3:11" ht="15" customHeight="1" x14ac:dyDescent="0.25">
      <c r="C267" s="23"/>
      <c r="D267" s="23"/>
      <c r="E267" s="22"/>
      <c r="F267" s="23"/>
      <c r="G267" s="22"/>
      <c r="H267" s="23"/>
      <c r="I267" s="22"/>
      <c r="J267" s="23"/>
      <c r="K267" s="22"/>
    </row>
    <row r="268" spans="3:11" ht="15" customHeight="1" x14ac:dyDescent="0.25">
      <c r="C268" s="23"/>
      <c r="D268" s="23"/>
      <c r="E268" s="22"/>
      <c r="F268" s="23"/>
      <c r="G268" s="22"/>
      <c r="H268" s="23"/>
      <c r="I268" s="22"/>
      <c r="J268" s="23"/>
      <c r="K268" s="22"/>
    </row>
    <row r="269" spans="3:11" ht="15" customHeight="1" x14ac:dyDescent="0.25">
      <c r="C269" s="23"/>
      <c r="D269" s="23"/>
      <c r="E269" s="22"/>
      <c r="F269" s="23"/>
      <c r="G269" s="22"/>
      <c r="H269" s="23"/>
      <c r="I269" s="22"/>
      <c r="J269" s="23"/>
      <c r="K269" s="22"/>
    </row>
    <row r="270" spans="3:11" ht="15" customHeight="1" x14ac:dyDescent="0.25">
      <c r="C270" s="23"/>
      <c r="D270" s="23"/>
      <c r="E270" s="22"/>
      <c r="F270" s="23"/>
      <c r="G270" s="22"/>
      <c r="H270" s="23"/>
      <c r="I270" s="22"/>
      <c r="J270" s="23"/>
      <c r="K270" s="22"/>
    </row>
    <row r="271" spans="3:11" ht="15" customHeight="1" x14ac:dyDescent="0.25">
      <c r="C271" s="23"/>
      <c r="D271" s="23"/>
      <c r="E271" s="22"/>
      <c r="F271" s="23"/>
      <c r="G271" s="22"/>
      <c r="H271" s="23"/>
      <c r="I271" s="22"/>
      <c r="J271" s="23"/>
      <c r="K271" s="22"/>
    </row>
    <row r="272" spans="3:11" ht="15" customHeight="1" x14ac:dyDescent="0.25">
      <c r="C272" s="23"/>
      <c r="D272" s="23"/>
      <c r="E272" s="22"/>
      <c r="F272" s="23"/>
      <c r="G272" s="22"/>
      <c r="H272" s="23"/>
      <c r="I272" s="22"/>
      <c r="J272" s="23"/>
      <c r="K272" s="22"/>
    </row>
    <row r="273" spans="3:11" ht="15" customHeight="1" x14ac:dyDescent="0.25">
      <c r="C273" s="23"/>
      <c r="D273" s="23"/>
      <c r="E273" s="22"/>
      <c r="F273" s="23"/>
      <c r="G273" s="22"/>
      <c r="H273" s="23"/>
      <c r="I273" s="22"/>
      <c r="J273" s="23"/>
      <c r="K273" s="22"/>
    </row>
    <row r="274" spans="3:11" ht="15" customHeight="1" x14ac:dyDescent="0.25">
      <c r="C274" s="23"/>
      <c r="D274" s="23"/>
      <c r="E274" s="22"/>
      <c r="F274" s="23"/>
      <c r="G274" s="22"/>
      <c r="H274" s="23"/>
      <c r="I274" s="22"/>
      <c r="J274" s="23"/>
      <c r="K274" s="22"/>
    </row>
    <row r="275" spans="3:11" ht="15" customHeight="1" x14ac:dyDescent="0.25">
      <c r="C275" s="23"/>
      <c r="D275" s="23"/>
      <c r="E275" s="22"/>
      <c r="F275" s="23"/>
      <c r="G275" s="22"/>
      <c r="H275" s="23"/>
      <c r="I275" s="22"/>
      <c r="J275" s="23"/>
      <c r="K275" s="22"/>
    </row>
    <row r="276" spans="3:11" ht="15" customHeight="1" x14ac:dyDescent="0.25">
      <c r="C276" s="23"/>
      <c r="D276" s="23"/>
      <c r="E276" s="22"/>
      <c r="F276" s="23"/>
      <c r="G276" s="22"/>
      <c r="H276" s="23"/>
      <c r="I276" s="22"/>
      <c r="J276" s="23"/>
      <c r="K276" s="22"/>
    </row>
    <row r="277" spans="3:11" ht="15" customHeight="1" x14ac:dyDescent="0.25">
      <c r="C277" s="23"/>
      <c r="D277" s="23"/>
      <c r="E277" s="22"/>
      <c r="F277" s="23"/>
      <c r="G277" s="22"/>
      <c r="H277" s="23"/>
      <c r="I277" s="22"/>
      <c r="J277" s="23"/>
      <c r="K277" s="22"/>
    </row>
    <row r="278" spans="3:11" ht="15" customHeight="1" x14ac:dyDescent="0.25">
      <c r="C278" s="23"/>
      <c r="D278" s="23"/>
      <c r="E278" s="22"/>
      <c r="F278" s="23"/>
      <c r="G278" s="22"/>
      <c r="H278" s="23"/>
      <c r="I278" s="22"/>
      <c r="J278" s="23"/>
      <c r="K278" s="22"/>
    </row>
    <row r="279" spans="3:11" ht="15" customHeight="1" x14ac:dyDescent="0.25">
      <c r="C279" s="23"/>
      <c r="D279" s="23"/>
      <c r="E279" s="22"/>
      <c r="F279" s="23"/>
      <c r="G279" s="22"/>
      <c r="H279" s="23"/>
      <c r="I279" s="22"/>
      <c r="J279" s="23"/>
      <c r="K279" s="22"/>
    </row>
    <row r="280" spans="3:11" ht="15" customHeight="1" x14ac:dyDescent="0.25">
      <c r="C280" s="23"/>
      <c r="D280" s="23"/>
      <c r="E280" s="22"/>
      <c r="F280" s="23"/>
      <c r="G280" s="22"/>
      <c r="H280" s="23"/>
      <c r="I280" s="22"/>
      <c r="J280" s="23"/>
      <c r="K280" s="22"/>
    </row>
    <row r="281" spans="3:11" ht="15" customHeight="1" x14ac:dyDescent="0.25">
      <c r="C281" s="23"/>
      <c r="D281" s="23"/>
      <c r="E281" s="22"/>
      <c r="F281" s="23"/>
      <c r="G281" s="22"/>
      <c r="H281" s="23"/>
      <c r="I281" s="22"/>
      <c r="J281" s="23"/>
      <c r="K281" s="22"/>
    </row>
    <row r="282" spans="3:11" ht="15" customHeight="1" x14ac:dyDescent="0.25">
      <c r="C282" s="23"/>
      <c r="D282" s="23"/>
      <c r="E282" s="22"/>
      <c r="F282" s="23"/>
      <c r="G282" s="22"/>
      <c r="H282" s="23"/>
      <c r="I282" s="22"/>
      <c r="J282" s="23"/>
      <c r="K282" s="22"/>
    </row>
    <row r="283" spans="3:11" ht="15" customHeight="1" x14ac:dyDescent="0.25">
      <c r="C283" s="23"/>
      <c r="D283" s="23"/>
      <c r="E283" s="22"/>
      <c r="F283" s="23"/>
      <c r="G283" s="22"/>
      <c r="H283" s="23"/>
      <c r="I283" s="22"/>
      <c r="J283" s="23"/>
      <c r="K283" s="22"/>
    </row>
    <row r="284" spans="3:11" ht="15" customHeight="1" x14ac:dyDescent="0.25">
      <c r="C284" s="23"/>
      <c r="D284" s="23"/>
      <c r="E284" s="22"/>
      <c r="F284" s="23"/>
      <c r="G284" s="22"/>
      <c r="H284" s="23"/>
      <c r="I284" s="22"/>
      <c r="J284" s="23"/>
      <c r="K284" s="22"/>
    </row>
    <row r="285" spans="3:11" ht="15" customHeight="1" x14ac:dyDescent="0.25">
      <c r="C285" s="23"/>
      <c r="D285" s="23"/>
      <c r="E285" s="22"/>
      <c r="F285" s="23"/>
      <c r="G285" s="22"/>
      <c r="H285" s="23"/>
      <c r="I285" s="22"/>
      <c r="J285" s="23"/>
      <c r="K285" s="22"/>
    </row>
    <row r="286" spans="3:11" ht="15" customHeight="1" x14ac:dyDescent="0.25">
      <c r="C286" s="23"/>
      <c r="D286" s="23"/>
      <c r="E286" s="22"/>
      <c r="F286" s="23"/>
      <c r="G286" s="22"/>
      <c r="H286" s="23"/>
      <c r="I286" s="22"/>
      <c r="J286" s="23"/>
      <c r="K286" s="22"/>
    </row>
    <row r="287" spans="3:11" ht="15" customHeight="1" x14ac:dyDescent="0.25">
      <c r="C287" s="23"/>
      <c r="D287" s="23"/>
      <c r="E287" s="22"/>
      <c r="F287" s="23"/>
      <c r="G287" s="22"/>
      <c r="H287" s="23"/>
      <c r="I287" s="22"/>
      <c r="J287" s="23"/>
      <c r="K287" s="22"/>
    </row>
    <row r="288" spans="3:11" ht="15" customHeight="1" x14ac:dyDescent="0.25">
      <c r="C288" s="23"/>
      <c r="D288" s="23"/>
      <c r="E288" s="22"/>
      <c r="F288" s="23"/>
      <c r="G288" s="22"/>
      <c r="H288" s="23"/>
      <c r="I288" s="22"/>
      <c r="J288" s="23"/>
      <c r="K288" s="22"/>
    </row>
    <row r="289" spans="2:12" ht="15" customHeight="1" x14ac:dyDescent="0.25">
      <c r="C289" s="23"/>
      <c r="D289" s="23"/>
      <c r="E289" s="22"/>
      <c r="F289" s="23"/>
      <c r="G289" s="22"/>
      <c r="H289" s="23"/>
      <c r="I289" s="22"/>
      <c r="J289" s="23"/>
      <c r="K289" s="22"/>
    </row>
    <row r="290" spans="2:12" ht="15" customHeight="1" x14ac:dyDescent="0.25">
      <c r="C290" s="23"/>
      <c r="D290" s="23"/>
      <c r="E290" s="22"/>
      <c r="F290" s="23"/>
      <c r="G290" s="22"/>
      <c r="H290" s="23"/>
      <c r="I290" s="22"/>
      <c r="J290" s="23"/>
      <c r="K290" s="22"/>
    </row>
    <row r="291" spans="2:12" ht="15" customHeight="1" x14ac:dyDescent="0.25">
      <c r="C291" s="23"/>
      <c r="D291" s="23"/>
      <c r="E291" s="22"/>
      <c r="F291" s="23"/>
      <c r="G291" s="22"/>
      <c r="H291" s="23"/>
      <c r="I291" s="22"/>
      <c r="J291" s="23"/>
      <c r="K291" s="22"/>
    </row>
    <row r="292" spans="2:12" ht="15" customHeight="1" x14ac:dyDescent="0.25">
      <c r="C292" s="23"/>
      <c r="D292" s="23"/>
      <c r="E292" s="22"/>
      <c r="F292" s="23"/>
      <c r="G292" s="22"/>
      <c r="H292" s="23"/>
      <c r="I292" s="22"/>
      <c r="J292" s="23"/>
      <c r="K292" s="22"/>
    </row>
    <row r="293" spans="2:12" ht="15" customHeight="1" x14ac:dyDescent="0.25">
      <c r="C293" s="23"/>
      <c r="D293" s="23"/>
      <c r="E293" s="22"/>
      <c r="F293" s="23"/>
      <c r="G293" s="22"/>
      <c r="H293" s="23"/>
      <c r="I293" s="22"/>
      <c r="J293" s="23"/>
      <c r="K293" s="22"/>
    </row>
    <row r="294" spans="2:12" ht="15" customHeight="1" x14ac:dyDescent="0.25">
      <c r="C294" s="23"/>
      <c r="D294" s="23"/>
      <c r="E294" s="22"/>
      <c r="F294" s="23"/>
      <c r="G294" s="22"/>
      <c r="H294" s="23"/>
      <c r="I294" s="22"/>
      <c r="J294" s="23"/>
      <c r="K294" s="22"/>
    </row>
    <row r="295" spans="2:12" ht="15" customHeight="1" x14ac:dyDescent="0.25">
      <c r="C295" s="23"/>
      <c r="D295" s="23"/>
      <c r="E295" s="22"/>
      <c r="F295" s="23"/>
      <c r="G295" s="22"/>
      <c r="H295" s="23"/>
      <c r="I295" s="22"/>
      <c r="J295" s="23"/>
      <c r="K295" s="22"/>
    </row>
    <row r="296" spans="2:12" ht="15" customHeight="1" x14ac:dyDescent="0.25">
      <c r="C296" s="23"/>
      <c r="D296" s="23"/>
      <c r="E296" s="22"/>
      <c r="F296" s="23"/>
      <c r="G296" s="22"/>
      <c r="H296" s="23"/>
      <c r="I296" s="22"/>
      <c r="J296" s="23"/>
      <c r="K296" s="22"/>
    </row>
    <row r="297" spans="2:12" ht="15" customHeight="1" x14ac:dyDescent="0.25">
      <c r="C297" s="23"/>
      <c r="D297" s="23"/>
      <c r="E297" s="22"/>
      <c r="F297" s="23"/>
      <c r="G297" s="22"/>
      <c r="H297" s="23"/>
      <c r="I297" s="22"/>
      <c r="J297" s="23"/>
      <c r="K297" s="22"/>
    </row>
    <row r="298" spans="2:12" ht="15" customHeight="1" x14ac:dyDescent="0.25">
      <c r="C298" s="23"/>
      <c r="D298" s="23"/>
      <c r="E298" s="22"/>
      <c r="F298" s="23"/>
      <c r="G298" s="22"/>
      <c r="H298" s="23"/>
      <c r="I298" s="22"/>
      <c r="J298" s="23"/>
      <c r="K298" s="22"/>
    </row>
    <row r="299" spans="2:12" ht="15" customHeight="1" x14ac:dyDescent="0.25">
      <c r="C299" s="23"/>
      <c r="D299" s="23"/>
      <c r="E299" s="22"/>
      <c r="F299" s="23"/>
      <c r="G299" s="22"/>
      <c r="H299" s="23"/>
      <c r="I299" s="22"/>
      <c r="J299" s="23"/>
      <c r="K299" s="22"/>
    </row>
    <row r="300" spans="2:12" ht="15" customHeight="1" x14ac:dyDescent="0.25">
      <c r="C300" s="23"/>
      <c r="D300" s="23"/>
      <c r="E300" s="22"/>
      <c r="F300" s="23"/>
      <c r="G300" s="22"/>
      <c r="H300" s="23"/>
      <c r="I300" s="22"/>
      <c r="J300" s="23"/>
      <c r="K300" s="22"/>
    </row>
    <row r="301" spans="2:12" ht="15" customHeight="1" x14ac:dyDescent="0.2">
      <c r="B301" s="65" t="s">
        <v>1</v>
      </c>
      <c r="C301" s="65" t="s">
        <v>2</v>
      </c>
      <c r="D301" s="65" t="s">
        <v>50</v>
      </c>
      <c r="E301" s="65" t="s">
        <v>52</v>
      </c>
      <c r="F301" s="65" t="s">
        <v>57</v>
      </c>
      <c r="G301" s="65" t="s">
        <v>53</v>
      </c>
      <c r="H301" s="65" t="s">
        <v>56</v>
      </c>
      <c r="I301" s="65" t="s">
        <v>54</v>
      </c>
      <c r="J301" s="65" t="s">
        <v>58</v>
      </c>
      <c r="K301" s="65" t="s">
        <v>101</v>
      </c>
      <c r="L301" s="65" t="s">
        <v>102</v>
      </c>
    </row>
    <row r="302" spans="2:12" ht="15" customHeight="1" x14ac:dyDescent="0.2">
      <c r="B302" s="65" t="s">
        <v>30</v>
      </c>
      <c r="C302" s="65" t="s">
        <v>9</v>
      </c>
      <c r="D302" s="67">
        <v>4530</v>
      </c>
      <c r="E302" s="67">
        <v>3671</v>
      </c>
      <c r="F302" s="68">
        <v>0.81037527593818981</v>
      </c>
      <c r="G302" s="67">
        <v>2909</v>
      </c>
      <c r="H302" s="68">
        <v>0.64216335540838854</v>
      </c>
      <c r="I302" s="67">
        <v>23</v>
      </c>
      <c r="J302" s="68">
        <v>0.22512234910277323</v>
      </c>
      <c r="K302" s="67">
        <v>0</v>
      </c>
      <c r="L302" s="67">
        <v>0</v>
      </c>
    </row>
    <row r="303" spans="2:12" ht="15" customHeight="1" x14ac:dyDescent="0.2">
      <c r="B303" s="65"/>
      <c r="C303" s="65" t="s">
        <v>14</v>
      </c>
      <c r="D303" s="67">
        <v>4098</v>
      </c>
      <c r="E303" s="67">
        <v>3502</v>
      </c>
      <c r="F303" s="68">
        <v>0.85456320156173748</v>
      </c>
      <c r="G303" s="67">
        <v>2846</v>
      </c>
      <c r="H303" s="68">
        <v>0.69448511469009278</v>
      </c>
      <c r="I303" s="67">
        <v>12</v>
      </c>
      <c r="J303" s="68">
        <v>0.12131423757371525</v>
      </c>
      <c r="K303" s="67">
        <v>0</v>
      </c>
      <c r="L303" s="67">
        <v>0</v>
      </c>
    </row>
    <row r="304" spans="2:12" ht="15" customHeight="1" x14ac:dyDescent="0.2">
      <c r="B304" s="65"/>
      <c r="C304" s="65" t="s">
        <v>15</v>
      </c>
      <c r="D304" s="67">
        <v>4020</v>
      </c>
      <c r="E304" s="67">
        <v>3554</v>
      </c>
      <c r="F304" s="68">
        <v>0.88407960199004976</v>
      </c>
      <c r="G304" s="67">
        <v>2900</v>
      </c>
      <c r="H304" s="68">
        <v>0.72139303482587069</v>
      </c>
      <c r="I304" s="67">
        <v>8</v>
      </c>
      <c r="J304" s="68">
        <v>7.9207920792079209E-2</v>
      </c>
      <c r="K304" s="67">
        <v>0</v>
      </c>
      <c r="L304" s="67">
        <v>0</v>
      </c>
    </row>
    <row r="305" spans="2:12" ht="15" customHeight="1" x14ac:dyDescent="0.2">
      <c r="B305" s="65"/>
      <c r="C305" s="65" t="s">
        <v>16</v>
      </c>
      <c r="D305" s="67">
        <v>4815</v>
      </c>
      <c r="E305" s="67">
        <v>4315</v>
      </c>
      <c r="F305" s="68">
        <v>0.89615784008307375</v>
      </c>
      <c r="G305" s="67">
        <v>3580</v>
      </c>
      <c r="H305" s="68">
        <v>0.74350986500519212</v>
      </c>
      <c r="I305" s="67">
        <v>6</v>
      </c>
      <c r="J305" s="68">
        <v>4.9758120248790602E-2</v>
      </c>
      <c r="K305" s="67">
        <v>0</v>
      </c>
      <c r="L305" s="67">
        <v>0</v>
      </c>
    </row>
    <row r="306" spans="2:12" ht="15" customHeight="1" x14ac:dyDescent="0.2">
      <c r="B306" s="65"/>
      <c r="C306" s="65" t="s">
        <v>17</v>
      </c>
      <c r="D306" s="67">
        <v>5245</v>
      </c>
      <c r="E306" s="67">
        <v>4977</v>
      </c>
      <c r="F306" s="68">
        <v>0.9489037178265014</v>
      </c>
      <c r="G306" s="67">
        <v>4187</v>
      </c>
      <c r="H306" s="68">
        <v>0.79828408007626306</v>
      </c>
      <c r="I306" s="67">
        <v>3</v>
      </c>
      <c r="J306" s="68">
        <v>2.1415823914336704E-2</v>
      </c>
      <c r="K306" s="67">
        <v>0</v>
      </c>
      <c r="L306" s="67">
        <v>0</v>
      </c>
    </row>
    <row r="307" spans="2:12" ht="15" customHeight="1" x14ac:dyDescent="0.2">
      <c r="B307" s="65"/>
      <c r="C307" s="65" t="s">
        <v>18</v>
      </c>
      <c r="D307" s="67">
        <v>5469</v>
      </c>
      <c r="E307" s="67">
        <v>5092</v>
      </c>
      <c r="F307" s="68">
        <v>0.93106600841104403</v>
      </c>
      <c r="G307" s="67">
        <v>4222</v>
      </c>
      <c r="H307" s="68">
        <v>0.77198756628268417</v>
      </c>
      <c r="I307" s="67">
        <v>2</v>
      </c>
      <c r="J307" s="68">
        <v>1.4571948998178506E-2</v>
      </c>
      <c r="K307" s="67">
        <v>0</v>
      </c>
      <c r="L307" s="67">
        <v>0</v>
      </c>
    </row>
    <row r="308" spans="2:12" ht="15" customHeight="1" x14ac:dyDescent="0.2">
      <c r="B308" s="65"/>
      <c r="C308" s="65" t="s">
        <v>19</v>
      </c>
      <c r="D308" s="67">
        <v>5290</v>
      </c>
      <c r="E308" s="67">
        <v>4934</v>
      </c>
      <c r="F308" s="68">
        <v>0.93270321361058606</v>
      </c>
      <c r="G308" s="67">
        <v>4136</v>
      </c>
      <c r="H308" s="68">
        <v>0.78185255198487713</v>
      </c>
      <c r="I308" s="67">
        <v>5</v>
      </c>
      <c r="J308" s="68">
        <v>3.7950664136622389E-2</v>
      </c>
      <c r="K308" s="67">
        <v>0</v>
      </c>
      <c r="L308" s="67">
        <v>0</v>
      </c>
    </row>
    <row r="309" spans="2:12" ht="15" customHeight="1" x14ac:dyDescent="0.2">
      <c r="B309" s="65"/>
      <c r="C309" s="65" t="s">
        <v>20</v>
      </c>
      <c r="D309" s="67">
        <v>4519</v>
      </c>
      <c r="E309" s="67">
        <v>4112</v>
      </c>
      <c r="F309" s="68">
        <v>0.90993582651028992</v>
      </c>
      <c r="G309" s="67">
        <v>3489</v>
      </c>
      <c r="H309" s="68">
        <v>0.77207346758132334</v>
      </c>
      <c r="I309" s="67">
        <v>0</v>
      </c>
      <c r="J309" s="68">
        <v>0</v>
      </c>
      <c r="K309" s="67">
        <v>0</v>
      </c>
      <c r="L309" s="67">
        <v>0</v>
      </c>
    </row>
    <row r="310" spans="2:12" ht="15" customHeight="1" x14ac:dyDescent="0.2">
      <c r="B310" s="65"/>
      <c r="C310" s="65" t="s">
        <v>21</v>
      </c>
      <c r="D310" s="67">
        <v>3926</v>
      </c>
      <c r="E310" s="67">
        <v>3454</v>
      </c>
      <c r="F310" s="68">
        <v>0.87977585328578711</v>
      </c>
      <c r="G310" s="67">
        <v>2890</v>
      </c>
      <c r="H310" s="68">
        <v>0.73611818644931226</v>
      </c>
      <c r="I310" s="67">
        <v>1</v>
      </c>
      <c r="J310" s="68">
        <v>1.1472275334608029E-2</v>
      </c>
      <c r="K310" s="67">
        <v>0</v>
      </c>
      <c r="L310" s="67">
        <v>0</v>
      </c>
    </row>
    <row r="311" spans="2:12" ht="15" customHeight="1" x14ac:dyDescent="0.2">
      <c r="B311" s="65" t="s">
        <v>67</v>
      </c>
      <c r="C311" s="65"/>
      <c r="D311" s="67">
        <v>41912</v>
      </c>
      <c r="E311" s="67">
        <v>37611</v>
      </c>
      <c r="F311" s="68">
        <v>0.89738022523382321</v>
      </c>
      <c r="G311" s="67">
        <v>31159</v>
      </c>
      <c r="H311" s="68">
        <v>0.7434386333269708</v>
      </c>
      <c r="I311" s="67">
        <v>60</v>
      </c>
      <c r="J311" s="68">
        <v>5.8261854669040304E-2</v>
      </c>
      <c r="K311" s="67">
        <v>0</v>
      </c>
      <c r="L311" s="67">
        <v>0</v>
      </c>
    </row>
    <row r="312" spans="2:12" ht="15" customHeight="1" x14ac:dyDescent="0.2">
      <c r="B312" s="65" t="s">
        <v>37</v>
      </c>
      <c r="C312" s="65" t="s">
        <v>9</v>
      </c>
      <c r="D312" s="67">
        <v>21081</v>
      </c>
      <c r="E312" s="67">
        <v>15199</v>
      </c>
      <c r="F312" s="68">
        <v>0.72098097813196715</v>
      </c>
      <c r="G312" s="67">
        <v>12581</v>
      </c>
      <c r="H312" s="68">
        <v>0.59679332099995253</v>
      </c>
      <c r="I312" s="67">
        <v>95</v>
      </c>
      <c r="J312" s="68">
        <v>0.1972318339100346</v>
      </c>
      <c r="K312" s="67">
        <v>1</v>
      </c>
      <c r="L312" s="67">
        <v>2.0761245674740482E-3</v>
      </c>
    </row>
    <row r="313" spans="2:12" ht="15" customHeight="1" x14ac:dyDescent="0.2">
      <c r="B313" s="65"/>
      <c r="C313" s="65" t="s">
        <v>14</v>
      </c>
      <c r="D313" s="67">
        <v>20326</v>
      </c>
      <c r="E313" s="67">
        <v>17432</v>
      </c>
      <c r="F313" s="68">
        <v>0.85762078126537444</v>
      </c>
      <c r="G313" s="67">
        <v>14670</v>
      </c>
      <c r="H313" s="68">
        <v>0.721735707960248</v>
      </c>
      <c r="I313" s="67">
        <v>90</v>
      </c>
      <c r="J313" s="68">
        <v>0.16759776536312848</v>
      </c>
      <c r="K313" s="67">
        <v>0</v>
      </c>
      <c r="L313" s="67">
        <v>0</v>
      </c>
    </row>
    <row r="314" spans="2:12" ht="15" customHeight="1" x14ac:dyDescent="0.2">
      <c r="B314" s="65"/>
      <c r="C314" s="65" t="s">
        <v>15</v>
      </c>
      <c r="D314" s="67">
        <v>19504</v>
      </c>
      <c r="E314" s="67">
        <v>17562</v>
      </c>
      <c r="F314" s="68">
        <v>0.90043068088597211</v>
      </c>
      <c r="G314" s="67">
        <v>14889</v>
      </c>
      <c r="H314" s="68">
        <v>0.76338187038556193</v>
      </c>
      <c r="I314" s="67">
        <v>48</v>
      </c>
      <c r="J314" s="68">
        <v>9.0239699201002666E-2</v>
      </c>
      <c r="K314" s="67">
        <v>0</v>
      </c>
      <c r="L314" s="67">
        <v>0</v>
      </c>
    </row>
    <row r="315" spans="2:12" ht="15" customHeight="1" x14ac:dyDescent="0.2">
      <c r="B315" s="65"/>
      <c r="C315" s="65" t="s">
        <v>16</v>
      </c>
      <c r="D315" s="67">
        <v>19969</v>
      </c>
      <c r="E315" s="67">
        <v>18429</v>
      </c>
      <c r="F315" s="68">
        <v>0.92288046472031648</v>
      </c>
      <c r="G315" s="67">
        <v>15668</v>
      </c>
      <c r="H315" s="68">
        <v>0.78461615504031246</v>
      </c>
      <c r="I315" s="67">
        <v>37</v>
      </c>
      <c r="J315" s="68">
        <v>6.7252347773401999E-2</v>
      </c>
      <c r="K315" s="67">
        <v>0</v>
      </c>
      <c r="L315" s="67">
        <v>0</v>
      </c>
    </row>
    <row r="316" spans="2:12" ht="15" customHeight="1" x14ac:dyDescent="0.2">
      <c r="B316" s="65"/>
      <c r="C316" s="65" t="s">
        <v>17</v>
      </c>
      <c r="D316" s="67">
        <v>20554</v>
      </c>
      <c r="E316" s="67">
        <v>19155</v>
      </c>
      <c r="F316" s="68">
        <v>0.93193538970516687</v>
      </c>
      <c r="G316" s="67">
        <v>16407</v>
      </c>
      <c r="H316" s="68">
        <v>0.79823878563783202</v>
      </c>
      <c r="I316" s="67">
        <v>16</v>
      </c>
      <c r="J316" s="68">
        <v>2.8247756363101371E-2</v>
      </c>
      <c r="K316" s="67">
        <v>0</v>
      </c>
      <c r="L316" s="67">
        <v>0</v>
      </c>
    </row>
    <row r="317" spans="2:12" ht="15" customHeight="1" x14ac:dyDescent="0.2">
      <c r="B317" s="65"/>
      <c r="C317" s="65" t="s">
        <v>18</v>
      </c>
      <c r="D317" s="67">
        <v>18288</v>
      </c>
      <c r="E317" s="67">
        <v>17364</v>
      </c>
      <c r="F317" s="68">
        <v>0.94947506561679795</v>
      </c>
      <c r="G317" s="67">
        <v>14825</v>
      </c>
      <c r="H317" s="68">
        <v>0.81064085739282588</v>
      </c>
      <c r="I317" s="67">
        <v>11</v>
      </c>
      <c r="J317" s="68">
        <v>2.1970705725699067E-2</v>
      </c>
      <c r="K317" s="67">
        <v>0</v>
      </c>
      <c r="L317" s="67">
        <v>0</v>
      </c>
    </row>
    <row r="318" spans="2:12" ht="15" customHeight="1" x14ac:dyDescent="0.2">
      <c r="B318" s="65"/>
      <c r="C318" s="65" t="s">
        <v>19</v>
      </c>
      <c r="D318" s="67">
        <v>15408</v>
      </c>
      <c r="E318" s="67">
        <v>14572</v>
      </c>
      <c r="F318" s="68">
        <v>0.94574247144340606</v>
      </c>
      <c r="G318" s="67">
        <v>12426</v>
      </c>
      <c r="H318" s="68">
        <v>0.80646417445482865</v>
      </c>
      <c r="I318" s="67">
        <v>17</v>
      </c>
      <c r="J318" s="68">
        <v>4.0718562874251497E-2</v>
      </c>
      <c r="K318" s="67">
        <v>0</v>
      </c>
      <c r="L318" s="67">
        <v>0</v>
      </c>
    </row>
    <row r="319" spans="2:12" ht="15" customHeight="1" x14ac:dyDescent="0.2">
      <c r="B319" s="65"/>
      <c r="C319" s="65" t="s">
        <v>20</v>
      </c>
      <c r="D319" s="67">
        <v>11859</v>
      </c>
      <c r="E319" s="67">
        <v>11114</v>
      </c>
      <c r="F319" s="68">
        <v>0.93717851420861797</v>
      </c>
      <c r="G319" s="67">
        <v>9532</v>
      </c>
      <c r="H319" s="68">
        <v>0.80377772156168314</v>
      </c>
      <c r="I319" s="67">
        <v>22</v>
      </c>
      <c r="J319" s="68">
        <v>7.0381231671554259E-2</v>
      </c>
      <c r="K319" s="67">
        <v>1</v>
      </c>
      <c r="L319" s="67">
        <v>3.1991468941615572E-3</v>
      </c>
    </row>
    <row r="320" spans="2:12" ht="15" customHeight="1" x14ac:dyDescent="0.2">
      <c r="B320" s="65"/>
      <c r="C320" s="65" t="s">
        <v>21</v>
      </c>
      <c r="D320" s="67">
        <v>9896</v>
      </c>
      <c r="E320" s="67">
        <v>8675</v>
      </c>
      <c r="F320" s="68">
        <v>0.87661681487469689</v>
      </c>
      <c r="G320" s="67">
        <v>7352</v>
      </c>
      <c r="H320" s="68">
        <v>0.74292643492320132</v>
      </c>
      <c r="I320" s="67">
        <v>5</v>
      </c>
      <c r="J320" s="68">
        <v>2.1276595744680851E-2</v>
      </c>
      <c r="K320" s="67">
        <v>0</v>
      </c>
      <c r="L320" s="67">
        <v>0</v>
      </c>
    </row>
    <row r="321" spans="2:12" ht="15" customHeight="1" x14ac:dyDescent="0.2">
      <c r="B321" s="65" t="s">
        <v>68</v>
      </c>
      <c r="C321" s="65"/>
      <c r="D321" s="67">
        <v>156885</v>
      </c>
      <c r="E321" s="67">
        <v>139502</v>
      </c>
      <c r="F321" s="68">
        <v>0.88919909487841409</v>
      </c>
      <c r="G321" s="67">
        <v>118350</v>
      </c>
      <c r="H321" s="68">
        <v>0.75437422315708957</v>
      </c>
      <c r="I321" s="67">
        <v>341</v>
      </c>
      <c r="J321" s="68">
        <v>8.2508317370702688E-2</v>
      </c>
      <c r="K321" s="67">
        <v>2</v>
      </c>
      <c r="L321" s="67">
        <v>4.8391974997479583E-4</v>
      </c>
    </row>
    <row r="322" spans="2:12" ht="15" customHeight="1" x14ac:dyDescent="0.2">
      <c r="B322" s="65" t="s">
        <v>8</v>
      </c>
      <c r="C322" s="65" t="s">
        <v>9</v>
      </c>
      <c r="D322" s="67">
        <v>26164</v>
      </c>
      <c r="E322" s="67">
        <v>16595</v>
      </c>
      <c r="F322" s="68">
        <v>0.63426846048004892</v>
      </c>
      <c r="G322" s="67">
        <v>13906</v>
      </c>
      <c r="H322" s="68">
        <v>0.53149365540437243</v>
      </c>
      <c r="I322" s="67">
        <v>165</v>
      </c>
      <c r="J322" s="68">
        <v>0.29649595687331537</v>
      </c>
      <c r="K322" s="67">
        <v>0</v>
      </c>
      <c r="L322" s="67">
        <v>0</v>
      </c>
    </row>
    <row r="323" spans="2:12" ht="15" customHeight="1" x14ac:dyDescent="0.2">
      <c r="B323" s="65"/>
      <c r="C323" s="65" t="s">
        <v>14</v>
      </c>
      <c r="D323" s="67">
        <v>22479</v>
      </c>
      <c r="E323" s="67">
        <v>17872</v>
      </c>
      <c r="F323" s="68">
        <v>0.79505316072779042</v>
      </c>
      <c r="G323" s="67">
        <v>14884</v>
      </c>
      <c r="H323" s="68">
        <v>0.66212909826949595</v>
      </c>
      <c r="I323" s="67">
        <v>131</v>
      </c>
      <c r="J323" s="68">
        <v>0.22935512109716955</v>
      </c>
      <c r="K323" s="67">
        <v>0</v>
      </c>
      <c r="L323" s="67">
        <v>0</v>
      </c>
    </row>
    <row r="324" spans="2:12" ht="15" customHeight="1" x14ac:dyDescent="0.2">
      <c r="B324" s="65"/>
      <c r="C324" s="65" t="s">
        <v>15</v>
      </c>
      <c r="D324" s="67">
        <v>17443</v>
      </c>
      <c r="E324" s="67">
        <v>16054</v>
      </c>
      <c r="F324" s="68">
        <v>0.92036920254543375</v>
      </c>
      <c r="G324" s="67">
        <v>13599</v>
      </c>
      <c r="H324" s="68">
        <v>0.77962506449578628</v>
      </c>
      <c r="I324" s="67">
        <v>50</v>
      </c>
      <c r="J324" s="68">
        <v>0.10121457489878542</v>
      </c>
      <c r="K324" s="67">
        <v>0</v>
      </c>
      <c r="L324" s="67">
        <v>0</v>
      </c>
    </row>
    <row r="325" spans="2:12" ht="15" customHeight="1" x14ac:dyDescent="0.2">
      <c r="B325" s="65"/>
      <c r="C325" s="65" t="s">
        <v>16</v>
      </c>
      <c r="D325" s="67">
        <v>16501</v>
      </c>
      <c r="E325" s="67">
        <v>15595</v>
      </c>
      <c r="F325" s="68">
        <v>0.94509423671292647</v>
      </c>
      <c r="G325" s="67">
        <v>13337</v>
      </c>
      <c r="H325" s="68">
        <v>0.80825404520938127</v>
      </c>
      <c r="I325" s="67">
        <v>35</v>
      </c>
      <c r="J325" s="68">
        <v>7.4746396155899633E-2</v>
      </c>
      <c r="K325" s="67">
        <v>0</v>
      </c>
      <c r="L325" s="67">
        <v>0</v>
      </c>
    </row>
    <row r="326" spans="2:12" ht="15" customHeight="1" x14ac:dyDescent="0.2">
      <c r="B326" s="65"/>
      <c r="C326" s="65" t="s">
        <v>17</v>
      </c>
      <c r="D326" s="67">
        <v>15665</v>
      </c>
      <c r="E326" s="67">
        <v>14881</v>
      </c>
      <c r="F326" s="68">
        <v>0.94995212256623041</v>
      </c>
      <c r="G326" s="67">
        <v>12804</v>
      </c>
      <c r="H326" s="68">
        <v>0.81736354931375677</v>
      </c>
      <c r="I326" s="67">
        <v>20</v>
      </c>
      <c r="J326" s="68">
        <v>4.5722994856163074E-2</v>
      </c>
      <c r="K326" s="67">
        <v>1</v>
      </c>
      <c r="L326" s="67">
        <v>2.2861497428081539E-3</v>
      </c>
    </row>
    <row r="327" spans="2:12" ht="15" customHeight="1" x14ac:dyDescent="0.2">
      <c r="B327" s="65"/>
      <c r="C327" s="65" t="s">
        <v>18</v>
      </c>
      <c r="D327" s="67">
        <v>14184</v>
      </c>
      <c r="E327" s="67">
        <v>13603</v>
      </c>
      <c r="F327" s="68">
        <v>0.95903835307388607</v>
      </c>
      <c r="G327" s="67">
        <v>11678</v>
      </c>
      <c r="H327" s="68">
        <v>0.82332205301748451</v>
      </c>
      <c r="I327" s="67">
        <v>9</v>
      </c>
      <c r="J327" s="68">
        <v>2.2369511184755594E-2</v>
      </c>
      <c r="K327" s="67">
        <v>0</v>
      </c>
      <c r="L327" s="67">
        <v>0</v>
      </c>
    </row>
    <row r="328" spans="2:12" ht="15" customHeight="1" x14ac:dyDescent="0.2">
      <c r="B328" s="65"/>
      <c r="C328" s="65" t="s">
        <v>19</v>
      </c>
      <c r="D328" s="67">
        <v>11742</v>
      </c>
      <c r="E328" s="67">
        <v>11124</v>
      </c>
      <c r="F328" s="68">
        <v>0.94736842105263153</v>
      </c>
      <c r="G328" s="67">
        <v>9512</v>
      </c>
      <c r="H328" s="68">
        <v>0.81008346107988416</v>
      </c>
      <c r="I328" s="67">
        <v>16</v>
      </c>
      <c r="J328" s="68">
        <v>4.9256028732683428E-2</v>
      </c>
      <c r="K328" s="67">
        <v>0</v>
      </c>
      <c r="L328" s="67">
        <v>0</v>
      </c>
    </row>
    <row r="329" spans="2:12" ht="15" customHeight="1" x14ac:dyDescent="0.2">
      <c r="B329" s="65"/>
      <c r="C329" s="65" t="s">
        <v>20</v>
      </c>
      <c r="D329" s="67">
        <v>9329</v>
      </c>
      <c r="E329" s="67">
        <v>8840</v>
      </c>
      <c r="F329" s="68">
        <v>0.94758280630292635</v>
      </c>
      <c r="G329" s="67">
        <v>7658</v>
      </c>
      <c r="H329" s="68">
        <v>0.82088112337871155</v>
      </c>
      <c r="I329" s="67">
        <v>17</v>
      </c>
      <c r="J329" s="68">
        <v>6.589147286821706E-2</v>
      </c>
      <c r="K329" s="67">
        <v>0</v>
      </c>
      <c r="L329" s="67">
        <v>0</v>
      </c>
    </row>
    <row r="330" spans="2:12" ht="15" customHeight="1" x14ac:dyDescent="0.2">
      <c r="B330" s="65"/>
      <c r="C330" s="65" t="s">
        <v>21</v>
      </c>
      <c r="D330" s="67">
        <v>7133</v>
      </c>
      <c r="E330" s="67">
        <v>6346</v>
      </c>
      <c r="F330" s="68">
        <v>0.8896677414832469</v>
      </c>
      <c r="G330" s="67">
        <v>5432</v>
      </c>
      <c r="H330" s="68">
        <v>0.76153091265947004</v>
      </c>
      <c r="I330" s="67">
        <v>7</v>
      </c>
      <c r="J330" s="68">
        <v>3.9436619718309862E-2</v>
      </c>
      <c r="K330" s="67">
        <v>0</v>
      </c>
      <c r="L330" s="67">
        <v>0</v>
      </c>
    </row>
    <row r="331" spans="2:12" ht="15" customHeight="1" x14ac:dyDescent="0.2">
      <c r="B331" s="65" t="s">
        <v>69</v>
      </c>
      <c r="C331" s="65"/>
      <c r="D331" s="67">
        <v>140640</v>
      </c>
      <c r="E331" s="67">
        <v>120910</v>
      </c>
      <c r="F331" s="68">
        <v>0.85971274175199086</v>
      </c>
      <c r="G331" s="67">
        <v>102810</v>
      </c>
      <c r="H331" s="68">
        <v>0.73101535836177478</v>
      </c>
      <c r="I331" s="67">
        <v>450</v>
      </c>
      <c r="J331" s="68">
        <v>0.12195121951219512</v>
      </c>
      <c r="K331" s="67">
        <v>1</v>
      </c>
      <c r="L331" s="67">
        <v>2.7100271002710027E-4</v>
      </c>
    </row>
    <row r="332" spans="2:12" ht="15" customHeight="1" x14ac:dyDescent="0.2">
      <c r="B332" s="65" t="s">
        <v>25</v>
      </c>
      <c r="C332" s="65" t="s">
        <v>9</v>
      </c>
      <c r="D332" s="67">
        <v>19772</v>
      </c>
      <c r="E332" s="67">
        <v>14961</v>
      </c>
      <c r="F332" s="68">
        <v>0.75667610762694715</v>
      </c>
      <c r="G332" s="67">
        <v>12296</v>
      </c>
      <c r="H332" s="68">
        <v>0.62188954076471781</v>
      </c>
      <c r="I332" s="67">
        <v>97</v>
      </c>
      <c r="J332" s="68">
        <v>0.20141893061083233</v>
      </c>
      <c r="K332" s="67">
        <v>0</v>
      </c>
      <c r="L332" s="67">
        <v>0</v>
      </c>
    </row>
    <row r="333" spans="2:12" ht="15" customHeight="1" x14ac:dyDescent="0.2">
      <c r="B333" s="65"/>
      <c r="C333" s="65" t="s">
        <v>14</v>
      </c>
      <c r="D333" s="67">
        <v>18593</v>
      </c>
      <c r="E333" s="67">
        <v>15569</v>
      </c>
      <c r="F333" s="68">
        <v>0.83735814553864363</v>
      </c>
      <c r="G333" s="67">
        <v>12944</v>
      </c>
      <c r="H333" s="68">
        <v>0.69617598020760496</v>
      </c>
      <c r="I333" s="67">
        <v>60</v>
      </c>
      <c r="J333" s="68">
        <v>0.12379642365887207</v>
      </c>
      <c r="K333" s="67">
        <v>0</v>
      </c>
      <c r="L333" s="67">
        <v>0</v>
      </c>
    </row>
    <row r="334" spans="2:12" ht="15" customHeight="1" x14ac:dyDescent="0.2">
      <c r="B334" s="65"/>
      <c r="C334" s="65" t="s">
        <v>15</v>
      </c>
      <c r="D334" s="67">
        <v>17034</v>
      </c>
      <c r="E334" s="67">
        <v>14816</v>
      </c>
      <c r="F334" s="68">
        <v>0.86978983210050487</v>
      </c>
      <c r="G334" s="67">
        <v>12410</v>
      </c>
      <c r="H334" s="68">
        <v>0.72854291417165673</v>
      </c>
      <c r="I334" s="67">
        <v>30</v>
      </c>
      <c r="J334" s="68">
        <v>6.7707353770923462E-2</v>
      </c>
      <c r="K334" s="67">
        <v>0</v>
      </c>
      <c r="L334" s="67">
        <v>0</v>
      </c>
    </row>
    <row r="335" spans="2:12" ht="15" customHeight="1" x14ac:dyDescent="0.2">
      <c r="B335" s="65"/>
      <c r="C335" s="65" t="s">
        <v>16</v>
      </c>
      <c r="D335" s="67">
        <v>17183</v>
      </c>
      <c r="E335" s="67">
        <v>15345</v>
      </c>
      <c r="F335" s="68">
        <v>0.89303381248908809</v>
      </c>
      <c r="G335" s="67">
        <v>12897</v>
      </c>
      <c r="H335" s="68">
        <v>0.75056742128848275</v>
      </c>
      <c r="I335" s="67">
        <v>38</v>
      </c>
      <c r="J335" s="68">
        <v>8.3746556473829198E-2</v>
      </c>
      <c r="K335" s="67">
        <v>0</v>
      </c>
      <c r="L335" s="67">
        <v>0</v>
      </c>
    </row>
    <row r="336" spans="2:12" ht="15" customHeight="1" x14ac:dyDescent="0.2">
      <c r="B336" s="65"/>
      <c r="C336" s="65" t="s">
        <v>17</v>
      </c>
      <c r="D336" s="67">
        <v>17307</v>
      </c>
      <c r="E336" s="67">
        <v>16018</v>
      </c>
      <c r="F336" s="68">
        <v>0.92552146530305657</v>
      </c>
      <c r="G336" s="67">
        <v>13539</v>
      </c>
      <c r="H336" s="68">
        <v>0.78228462471832205</v>
      </c>
      <c r="I336" s="67">
        <v>23</v>
      </c>
      <c r="J336" s="68">
        <v>4.8268625393494226E-2</v>
      </c>
      <c r="K336" s="67">
        <v>0</v>
      </c>
      <c r="L336" s="67">
        <v>0</v>
      </c>
    </row>
    <row r="337" spans="2:12" ht="15" customHeight="1" x14ac:dyDescent="0.2">
      <c r="B337" s="65"/>
      <c r="C337" s="65" t="s">
        <v>18</v>
      </c>
      <c r="D337" s="67">
        <v>15472</v>
      </c>
      <c r="E337" s="67">
        <v>14479</v>
      </c>
      <c r="F337" s="68">
        <v>0.93581954498448816</v>
      </c>
      <c r="G337" s="67">
        <v>12361</v>
      </c>
      <c r="H337" s="68">
        <v>0.79892709410548091</v>
      </c>
      <c r="I337" s="67">
        <v>16</v>
      </c>
      <c r="J337" s="68">
        <v>3.7877293351745903E-2</v>
      </c>
      <c r="K337" s="67">
        <v>0</v>
      </c>
      <c r="L337" s="67">
        <v>0</v>
      </c>
    </row>
    <row r="338" spans="2:12" ht="15" customHeight="1" x14ac:dyDescent="0.2">
      <c r="B338" s="65"/>
      <c r="C338" s="65" t="s">
        <v>19</v>
      </c>
      <c r="D338" s="67">
        <v>12832</v>
      </c>
      <c r="E338" s="67">
        <v>12078</v>
      </c>
      <c r="F338" s="68">
        <v>0.94124064837905241</v>
      </c>
      <c r="G338" s="67">
        <v>10359</v>
      </c>
      <c r="H338" s="68">
        <v>0.80727867830423938</v>
      </c>
      <c r="I338" s="67">
        <v>21</v>
      </c>
      <c r="J338" s="68">
        <v>6.0042887776983557E-2</v>
      </c>
      <c r="K338" s="67">
        <v>0</v>
      </c>
      <c r="L338" s="67">
        <v>0</v>
      </c>
    </row>
    <row r="339" spans="2:12" ht="15" customHeight="1" x14ac:dyDescent="0.2">
      <c r="B339" s="65"/>
      <c r="C339" s="65" t="s">
        <v>20</v>
      </c>
      <c r="D339" s="67">
        <v>9940</v>
      </c>
      <c r="E339" s="67">
        <v>9388</v>
      </c>
      <c r="F339" s="68">
        <v>0.94446680080482892</v>
      </c>
      <c r="G339" s="67">
        <v>8149</v>
      </c>
      <c r="H339" s="68">
        <v>0.81981891348088531</v>
      </c>
      <c r="I339" s="67">
        <v>14</v>
      </c>
      <c r="J339" s="68">
        <v>5.0678733031674209E-2</v>
      </c>
      <c r="K339" s="67">
        <v>0</v>
      </c>
      <c r="L339" s="67">
        <v>0</v>
      </c>
    </row>
    <row r="340" spans="2:12" ht="15" customHeight="1" x14ac:dyDescent="0.2">
      <c r="B340" s="65"/>
      <c r="C340" s="65" t="s">
        <v>21</v>
      </c>
      <c r="D340" s="67">
        <v>7832</v>
      </c>
      <c r="E340" s="67">
        <v>7154</v>
      </c>
      <c r="F340" s="68">
        <v>0.91343207354443312</v>
      </c>
      <c r="G340" s="67">
        <v>6127</v>
      </c>
      <c r="H340" s="68">
        <v>0.78230337078651691</v>
      </c>
      <c r="I340" s="67">
        <v>11</v>
      </c>
      <c r="J340" s="68">
        <v>5.5091819699499167E-2</v>
      </c>
      <c r="K340" s="67">
        <v>0</v>
      </c>
      <c r="L340" s="67">
        <v>0</v>
      </c>
    </row>
    <row r="341" spans="2:12" ht="15" customHeight="1" x14ac:dyDescent="0.2">
      <c r="B341" s="65" t="s">
        <v>70</v>
      </c>
      <c r="C341" s="65"/>
      <c r="D341" s="67">
        <v>135965</v>
      </c>
      <c r="E341" s="67">
        <v>119808</v>
      </c>
      <c r="F341" s="68">
        <v>0.88116794763358219</v>
      </c>
      <c r="G341" s="67">
        <v>101082</v>
      </c>
      <c r="H341" s="68">
        <v>0.74344132681204722</v>
      </c>
      <c r="I341" s="67">
        <v>310</v>
      </c>
      <c r="J341" s="68">
        <v>8.6407135557000844E-2</v>
      </c>
      <c r="K341" s="67">
        <v>0</v>
      </c>
      <c r="L341" s="67">
        <v>0</v>
      </c>
    </row>
    <row r="342" spans="2:12" ht="15" customHeight="1" x14ac:dyDescent="0.2">
      <c r="B342" s="65" t="s">
        <v>35</v>
      </c>
      <c r="C342" s="65" t="s">
        <v>9</v>
      </c>
      <c r="D342" s="67">
        <v>13121</v>
      </c>
      <c r="E342" s="67">
        <v>11068</v>
      </c>
      <c r="F342" s="68">
        <v>0.84353326728145717</v>
      </c>
      <c r="G342" s="67">
        <v>9129</v>
      </c>
      <c r="H342" s="68">
        <v>0.69575489673043212</v>
      </c>
      <c r="I342" s="67">
        <v>64</v>
      </c>
      <c r="J342" s="68">
        <v>0.19038175508180466</v>
      </c>
      <c r="K342" s="67">
        <v>0</v>
      </c>
      <c r="L342" s="67">
        <v>0</v>
      </c>
    </row>
    <row r="343" spans="2:12" ht="15" customHeight="1" x14ac:dyDescent="0.2">
      <c r="B343" s="65"/>
      <c r="C343" s="65" t="s">
        <v>14</v>
      </c>
      <c r="D343" s="67">
        <v>12124</v>
      </c>
      <c r="E343" s="67">
        <v>10353</v>
      </c>
      <c r="F343" s="68">
        <v>0.85392609699769051</v>
      </c>
      <c r="G343" s="67">
        <v>8700</v>
      </c>
      <c r="H343" s="68">
        <v>0.71758495546024414</v>
      </c>
      <c r="I343" s="67">
        <v>40</v>
      </c>
      <c r="J343" s="68">
        <v>0.12983500135244794</v>
      </c>
      <c r="K343" s="67">
        <v>0</v>
      </c>
      <c r="L343" s="67">
        <v>0</v>
      </c>
    </row>
    <row r="344" spans="2:12" ht="15" customHeight="1" x14ac:dyDescent="0.2">
      <c r="B344" s="65"/>
      <c r="C344" s="65" t="s">
        <v>15</v>
      </c>
      <c r="D344" s="67">
        <v>11321</v>
      </c>
      <c r="E344" s="67">
        <v>10107</v>
      </c>
      <c r="F344" s="68">
        <v>0.89276565674410391</v>
      </c>
      <c r="G344" s="67">
        <v>8554</v>
      </c>
      <c r="H344" s="68">
        <v>0.7555869622824839</v>
      </c>
      <c r="I344" s="67">
        <v>21</v>
      </c>
      <c r="J344" s="68">
        <v>7.1672354948805458E-2</v>
      </c>
      <c r="K344" s="67">
        <v>0</v>
      </c>
      <c r="L344" s="67">
        <v>0</v>
      </c>
    </row>
    <row r="345" spans="2:12" ht="15" customHeight="1" x14ac:dyDescent="0.2">
      <c r="B345" s="65"/>
      <c r="C345" s="65" t="s">
        <v>16</v>
      </c>
      <c r="D345" s="67">
        <v>11696</v>
      </c>
      <c r="E345" s="67">
        <v>10875</v>
      </c>
      <c r="F345" s="68">
        <v>0.92980506155950748</v>
      </c>
      <c r="G345" s="67">
        <v>9242</v>
      </c>
      <c r="H345" s="68">
        <v>0.79018467852257179</v>
      </c>
      <c r="I345" s="67">
        <v>9</v>
      </c>
      <c r="J345" s="68">
        <v>2.9524330235101148E-2</v>
      </c>
      <c r="K345" s="67">
        <v>0</v>
      </c>
      <c r="L345" s="67">
        <v>0</v>
      </c>
    </row>
    <row r="346" spans="2:12" ht="15" customHeight="1" x14ac:dyDescent="0.2">
      <c r="B346" s="65"/>
      <c r="C346" s="65" t="s">
        <v>17</v>
      </c>
      <c r="D346" s="67">
        <v>12226</v>
      </c>
      <c r="E346" s="67">
        <v>11410</v>
      </c>
      <c r="F346" s="68">
        <v>0.93325699329298217</v>
      </c>
      <c r="G346" s="67">
        <v>9731</v>
      </c>
      <c r="H346" s="68">
        <v>0.79592671356126288</v>
      </c>
      <c r="I346" s="67">
        <v>11</v>
      </c>
      <c r="J346" s="68">
        <v>3.4179181771103059E-2</v>
      </c>
      <c r="K346" s="67">
        <v>0</v>
      </c>
      <c r="L346" s="67">
        <v>0</v>
      </c>
    </row>
    <row r="347" spans="2:12" ht="15" customHeight="1" x14ac:dyDescent="0.2">
      <c r="B347" s="65"/>
      <c r="C347" s="65" t="s">
        <v>18</v>
      </c>
      <c r="D347" s="67">
        <v>11536</v>
      </c>
      <c r="E347" s="67">
        <v>10518</v>
      </c>
      <c r="F347" s="68">
        <v>0.91175450762829402</v>
      </c>
      <c r="G347" s="67">
        <v>9032</v>
      </c>
      <c r="H347" s="68">
        <v>0.78294036061026351</v>
      </c>
      <c r="I347" s="67">
        <v>6</v>
      </c>
      <c r="J347" s="68">
        <v>2.0654044750430294E-2</v>
      </c>
      <c r="K347" s="67">
        <v>1</v>
      </c>
      <c r="L347" s="67">
        <v>3.4423407917383822E-3</v>
      </c>
    </row>
    <row r="348" spans="2:12" ht="15" customHeight="1" x14ac:dyDescent="0.2">
      <c r="B348" s="65"/>
      <c r="C348" s="65" t="s">
        <v>19</v>
      </c>
      <c r="D348" s="67">
        <v>10694</v>
      </c>
      <c r="E348" s="67">
        <v>9533</v>
      </c>
      <c r="F348" s="68">
        <v>0.89143444922386383</v>
      </c>
      <c r="G348" s="67">
        <v>8295</v>
      </c>
      <c r="H348" s="68">
        <v>0.77566859921451281</v>
      </c>
      <c r="I348" s="67">
        <v>10</v>
      </c>
      <c r="J348" s="68">
        <v>3.8131553860819831E-2</v>
      </c>
      <c r="K348" s="67">
        <v>0</v>
      </c>
      <c r="L348" s="67">
        <v>0</v>
      </c>
    </row>
    <row r="349" spans="2:12" ht="15" customHeight="1" x14ac:dyDescent="0.2">
      <c r="B349" s="65"/>
      <c r="C349" s="65" t="s">
        <v>20</v>
      </c>
      <c r="D349" s="67">
        <v>8619</v>
      </c>
      <c r="E349" s="67">
        <v>7700</v>
      </c>
      <c r="F349" s="68">
        <v>0.89337510151989785</v>
      </c>
      <c r="G349" s="67">
        <v>6795</v>
      </c>
      <c r="H349" s="68">
        <v>0.78837452140619557</v>
      </c>
      <c r="I349" s="67">
        <v>6</v>
      </c>
      <c r="J349" s="68">
        <v>2.8379976350019709E-2</v>
      </c>
      <c r="K349" s="67">
        <v>0</v>
      </c>
      <c r="L349" s="67">
        <v>0</v>
      </c>
    </row>
    <row r="350" spans="2:12" ht="15" customHeight="1" x14ac:dyDescent="0.2">
      <c r="B350" s="65"/>
      <c r="C350" s="65" t="s">
        <v>21</v>
      </c>
      <c r="D350" s="67">
        <v>7397</v>
      </c>
      <c r="E350" s="67">
        <v>6311</v>
      </c>
      <c r="F350" s="68">
        <v>0.85318372313099911</v>
      </c>
      <c r="G350" s="67">
        <v>5535</v>
      </c>
      <c r="H350" s="68">
        <v>0.74827632824117885</v>
      </c>
      <c r="I350" s="67">
        <v>4</v>
      </c>
      <c r="J350" s="68">
        <v>2.3610427939006397E-2</v>
      </c>
      <c r="K350" s="67">
        <v>0</v>
      </c>
      <c r="L350" s="67">
        <v>0</v>
      </c>
    </row>
    <row r="351" spans="2:12" ht="15" customHeight="1" x14ac:dyDescent="0.2">
      <c r="B351" s="65" t="s">
        <v>71</v>
      </c>
      <c r="C351" s="65"/>
      <c r="D351" s="67">
        <v>98734</v>
      </c>
      <c r="E351" s="67">
        <v>87875</v>
      </c>
      <c r="F351" s="68">
        <v>0.89001762310855426</v>
      </c>
      <c r="G351" s="67">
        <v>75013</v>
      </c>
      <c r="H351" s="68">
        <v>0.75974841493305245</v>
      </c>
      <c r="I351" s="67">
        <v>171</v>
      </c>
      <c r="J351" s="68">
        <v>6.8468468468468463E-2</v>
      </c>
      <c r="K351" s="67">
        <v>1</v>
      </c>
      <c r="L351" s="67">
        <v>4.0040040040040042E-4</v>
      </c>
    </row>
    <row r="352" spans="2:12" ht="15" customHeight="1" x14ac:dyDescent="0.2">
      <c r="B352" s="65" t="s">
        <v>27</v>
      </c>
      <c r="C352" s="65" t="s">
        <v>9</v>
      </c>
      <c r="D352" s="67">
        <v>3319</v>
      </c>
      <c r="E352" s="67">
        <v>2888</v>
      </c>
      <c r="F352" s="68">
        <v>0.87014160891834891</v>
      </c>
      <c r="G352" s="67">
        <v>2364</v>
      </c>
      <c r="H352" s="68">
        <v>0.71226272973787286</v>
      </c>
      <c r="I352" s="67">
        <v>17</v>
      </c>
      <c r="J352" s="68">
        <v>0.19465648854961834</v>
      </c>
      <c r="K352" s="67">
        <v>0</v>
      </c>
      <c r="L352" s="67">
        <v>0</v>
      </c>
    </row>
    <row r="353" spans="2:12" ht="15" customHeight="1" x14ac:dyDescent="0.2">
      <c r="B353" s="65"/>
      <c r="C353" s="65" t="s">
        <v>14</v>
      </c>
      <c r="D353" s="67">
        <v>2959</v>
      </c>
      <c r="E353" s="67">
        <v>2710</v>
      </c>
      <c r="F353" s="68">
        <v>0.91584994930719843</v>
      </c>
      <c r="G353" s="67">
        <v>2235</v>
      </c>
      <c r="H353" s="68">
        <v>0.75532274417032785</v>
      </c>
      <c r="I353" s="67">
        <v>10</v>
      </c>
      <c r="J353" s="68">
        <v>0.12282497441146366</v>
      </c>
      <c r="K353" s="67">
        <v>0</v>
      </c>
      <c r="L353" s="67">
        <v>0</v>
      </c>
    </row>
    <row r="354" spans="2:12" ht="15" customHeight="1" x14ac:dyDescent="0.2">
      <c r="B354" s="65"/>
      <c r="C354" s="65" t="s">
        <v>15</v>
      </c>
      <c r="D354" s="67">
        <v>2962</v>
      </c>
      <c r="E354" s="67">
        <v>2776</v>
      </c>
      <c r="F354" s="68">
        <v>0.93720459149223501</v>
      </c>
      <c r="G354" s="67">
        <v>2317</v>
      </c>
      <c r="H354" s="68">
        <v>0.78224172856178253</v>
      </c>
      <c r="I354" s="67">
        <v>4</v>
      </c>
      <c r="J354" s="68">
        <v>5.0314465408805034E-2</v>
      </c>
      <c r="K354" s="67">
        <v>0</v>
      </c>
      <c r="L354" s="67">
        <v>0</v>
      </c>
    </row>
    <row r="355" spans="2:12" ht="15" customHeight="1" x14ac:dyDescent="0.2">
      <c r="B355" s="65"/>
      <c r="C355" s="65" t="s">
        <v>16</v>
      </c>
      <c r="D355" s="67">
        <v>3166</v>
      </c>
      <c r="E355" s="67">
        <v>3006</v>
      </c>
      <c r="F355" s="68">
        <v>0.94946304485154764</v>
      </c>
      <c r="G355" s="67">
        <v>2528</v>
      </c>
      <c r="H355" s="68">
        <v>0.79848389134554643</v>
      </c>
      <c r="I355" s="67">
        <v>2</v>
      </c>
      <c r="J355" s="68">
        <v>2.1466905187835419E-2</v>
      </c>
      <c r="K355" s="67">
        <v>0</v>
      </c>
      <c r="L355" s="67">
        <v>0</v>
      </c>
    </row>
    <row r="356" spans="2:12" ht="15" customHeight="1" x14ac:dyDescent="0.2">
      <c r="B356" s="65"/>
      <c r="C356" s="65" t="s">
        <v>17</v>
      </c>
      <c r="D356" s="67">
        <v>3345</v>
      </c>
      <c r="E356" s="67">
        <v>3238</v>
      </c>
      <c r="F356" s="68">
        <v>0.96801195814648733</v>
      </c>
      <c r="G356" s="67">
        <v>2692</v>
      </c>
      <c r="H356" s="68">
        <v>0.80478325859491784</v>
      </c>
      <c r="I356" s="67">
        <v>0</v>
      </c>
      <c r="J356" s="68">
        <v>0</v>
      </c>
      <c r="K356" s="67">
        <v>0</v>
      </c>
      <c r="L356" s="67">
        <v>0</v>
      </c>
    </row>
    <row r="357" spans="2:12" ht="15" customHeight="1" x14ac:dyDescent="0.2">
      <c r="B357" s="65"/>
      <c r="C357" s="65" t="s">
        <v>18</v>
      </c>
      <c r="D357" s="67">
        <v>3282</v>
      </c>
      <c r="E357" s="67">
        <v>3131</v>
      </c>
      <c r="F357" s="68">
        <v>0.95399146861669715</v>
      </c>
      <c r="G357" s="67">
        <v>2673</v>
      </c>
      <c r="H357" s="68">
        <v>0.81444241316270571</v>
      </c>
      <c r="I357" s="67">
        <v>4</v>
      </c>
      <c r="J357" s="68">
        <v>4.3755697356426614E-2</v>
      </c>
      <c r="K357" s="67">
        <v>0</v>
      </c>
      <c r="L357" s="67">
        <v>0</v>
      </c>
    </row>
    <row r="358" spans="2:12" ht="15" customHeight="1" x14ac:dyDescent="0.2">
      <c r="B358" s="65"/>
      <c r="C358" s="65" t="s">
        <v>19</v>
      </c>
      <c r="D358" s="67">
        <v>2950</v>
      </c>
      <c r="E358" s="67">
        <v>2737</v>
      </c>
      <c r="F358" s="68">
        <v>0.92779661016949155</v>
      </c>
      <c r="G358" s="67">
        <v>2387</v>
      </c>
      <c r="H358" s="68">
        <v>0.80915254237288137</v>
      </c>
      <c r="I358" s="67">
        <v>2</v>
      </c>
      <c r="J358" s="68">
        <v>2.577873254564984E-2</v>
      </c>
      <c r="K358" s="67">
        <v>0</v>
      </c>
      <c r="L358" s="67">
        <v>0</v>
      </c>
    </row>
    <row r="359" spans="2:12" ht="15" customHeight="1" x14ac:dyDescent="0.2">
      <c r="B359" s="65"/>
      <c r="C359" s="65" t="s">
        <v>20</v>
      </c>
      <c r="D359" s="67">
        <v>2445</v>
      </c>
      <c r="E359" s="67">
        <v>2123</v>
      </c>
      <c r="F359" s="68">
        <v>0.86830265848670751</v>
      </c>
      <c r="G359" s="67">
        <v>1851</v>
      </c>
      <c r="H359" s="68">
        <v>0.75705521472392634</v>
      </c>
      <c r="I359" s="67">
        <v>3</v>
      </c>
      <c r="J359" s="68">
        <v>4.7872340425531915E-2</v>
      </c>
      <c r="K359" s="67">
        <v>0</v>
      </c>
      <c r="L359" s="67">
        <v>0</v>
      </c>
    </row>
    <row r="360" spans="2:12" ht="15" customHeight="1" x14ac:dyDescent="0.2">
      <c r="B360" s="65"/>
      <c r="C360" s="65" t="s">
        <v>21</v>
      </c>
      <c r="D360" s="67">
        <v>2102</v>
      </c>
      <c r="E360" s="67">
        <v>1753</v>
      </c>
      <c r="F360" s="68">
        <v>0.83396764985727878</v>
      </c>
      <c r="G360" s="67">
        <v>1520</v>
      </c>
      <c r="H360" s="68">
        <v>0.72312083729781162</v>
      </c>
      <c r="I360" s="67">
        <v>1</v>
      </c>
      <c r="J360" s="68">
        <v>1.948051948051948E-2</v>
      </c>
      <c r="K360" s="67">
        <v>0</v>
      </c>
      <c r="L360" s="67">
        <v>0</v>
      </c>
    </row>
    <row r="361" spans="2:12" ht="15" customHeight="1" x14ac:dyDescent="0.2">
      <c r="B361" s="65" t="s">
        <v>72</v>
      </c>
      <c r="C361" s="65"/>
      <c r="D361" s="67">
        <v>26530</v>
      </c>
      <c r="E361" s="67">
        <v>24362</v>
      </c>
      <c r="F361" s="68">
        <v>0.91828119110441009</v>
      </c>
      <c r="G361" s="67">
        <v>20567</v>
      </c>
      <c r="H361" s="68">
        <v>0.77523558235959289</v>
      </c>
      <c r="I361" s="67">
        <v>43</v>
      </c>
      <c r="J361" s="68">
        <v>6.0076842472930492E-2</v>
      </c>
      <c r="K361" s="67">
        <v>0</v>
      </c>
      <c r="L361" s="67">
        <v>0</v>
      </c>
    </row>
    <row r="362" spans="2:12" ht="15" customHeight="1" x14ac:dyDescent="0.2">
      <c r="B362" s="65" t="s">
        <v>22</v>
      </c>
      <c r="C362" s="65" t="s">
        <v>9</v>
      </c>
      <c r="D362" s="67">
        <v>6349</v>
      </c>
      <c r="E362" s="67">
        <v>5632</v>
      </c>
      <c r="F362" s="68">
        <v>0.88706882973696644</v>
      </c>
      <c r="G362" s="67">
        <v>4591</v>
      </c>
      <c r="H362" s="68">
        <v>0.72310600094503075</v>
      </c>
      <c r="I362" s="67">
        <v>23</v>
      </c>
      <c r="J362" s="68">
        <v>0.13333333333333333</v>
      </c>
      <c r="K362" s="67">
        <v>0</v>
      </c>
      <c r="L362" s="67">
        <v>0</v>
      </c>
    </row>
    <row r="363" spans="2:12" ht="15" customHeight="1" x14ac:dyDescent="0.2">
      <c r="B363" s="65"/>
      <c r="C363" s="65" t="s">
        <v>14</v>
      </c>
      <c r="D363" s="67">
        <v>5889</v>
      </c>
      <c r="E363" s="67">
        <v>5456</v>
      </c>
      <c r="F363" s="68">
        <v>0.92647308541348272</v>
      </c>
      <c r="G363" s="67">
        <v>4621</v>
      </c>
      <c r="H363" s="68">
        <v>0.78468330786211582</v>
      </c>
      <c r="I363" s="67">
        <v>11</v>
      </c>
      <c r="J363" s="68">
        <v>6.4264849074975663E-2</v>
      </c>
      <c r="K363" s="67">
        <v>0</v>
      </c>
      <c r="L363" s="67">
        <v>0</v>
      </c>
    </row>
    <row r="364" spans="2:12" ht="15" customHeight="1" x14ac:dyDescent="0.2">
      <c r="B364" s="65"/>
      <c r="C364" s="65" t="s">
        <v>15</v>
      </c>
      <c r="D364" s="67">
        <v>6148</v>
      </c>
      <c r="E364" s="67">
        <v>5642</v>
      </c>
      <c r="F364" s="68">
        <v>0.91769681197137276</v>
      </c>
      <c r="G364" s="67">
        <v>4797</v>
      </c>
      <c r="H364" s="68">
        <v>0.78025374105400125</v>
      </c>
      <c r="I364" s="67">
        <v>8</v>
      </c>
      <c r="J364" s="68">
        <v>4.5801526717557252E-2</v>
      </c>
      <c r="K364" s="67">
        <v>0</v>
      </c>
      <c r="L364" s="67">
        <v>0</v>
      </c>
    </row>
    <row r="365" spans="2:12" ht="15" customHeight="1" x14ac:dyDescent="0.2">
      <c r="B365" s="65"/>
      <c r="C365" s="65" t="s">
        <v>16</v>
      </c>
      <c r="D365" s="67">
        <v>6857</v>
      </c>
      <c r="E365" s="67">
        <v>6398</v>
      </c>
      <c r="F365" s="68">
        <v>0.93306110543969667</v>
      </c>
      <c r="G365" s="67">
        <v>5482</v>
      </c>
      <c r="H365" s="68">
        <v>0.7994749890622721</v>
      </c>
      <c r="I365" s="67">
        <v>11</v>
      </c>
      <c r="J365" s="68">
        <v>5.7996485061511428E-2</v>
      </c>
      <c r="K365" s="67">
        <v>0</v>
      </c>
      <c r="L365" s="67">
        <v>0</v>
      </c>
    </row>
    <row r="366" spans="2:12" ht="15" customHeight="1" x14ac:dyDescent="0.2">
      <c r="B366" s="65"/>
      <c r="C366" s="65" t="s">
        <v>17</v>
      </c>
      <c r="D366" s="67">
        <v>7176</v>
      </c>
      <c r="E366" s="67">
        <v>6930</v>
      </c>
      <c r="F366" s="68">
        <v>0.96571906354515047</v>
      </c>
      <c r="G366" s="67">
        <v>5955</v>
      </c>
      <c r="H366" s="68">
        <v>0.82984949832775923</v>
      </c>
      <c r="I366" s="67">
        <v>4</v>
      </c>
      <c r="J366" s="68">
        <v>1.9704433497536946E-2</v>
      </c>
      <c r="K366" s="67">
        <v>0</v>
      </c>
      <c r="L366" s="67">
        <v>0</v>
      </c>
    </row>
    <row r="367" spans="2:12" ht="15" customHeight="1" x14ac:dyDescent="0.2">
      <c r="B367" s="65"/>
      <c r="C367" s="65" t="s">
        <v>18</v>
      </c>
      <c r="D367" s="67">
        <v>6969</v>
      </c>
      <c r="E367" s="67">
        <v>6724</v>
      </c>
      <c r="F367" s="68">
        <v>0.96484431051800834</v>
      </c>
      <c r="G367" s="67">
        <v>5803</v>
      </c>
      <c r="H367" s="68">
        <v>0.8326876165877457</v>
      </c>
      <c r="I367" s="67">
        <v>4</v>
      </c>
      <c r="J367" s="68">
        <v>2.0210526315789474E-2</v>
      </c>
      <c r="K367" s="67">
        <v>0</v>
      </c>
      <c r="L367" s="67">
        <v>0</v>
      </c>
    </row>
    <row r="368" spans="2:12" ht="15" customHeight="1" x14ac:dyDescent="0.2">
      <c r="B368" s="65"/>
      <c r="C368" s="65" t="s">
        <v>19</v>
      </c>
      <c r="D368" s="67">
        <v>6601</v>
      </c>
      <c r="E368" s="67">
        <v>6223</v>
      </c>
      <c r="F368" s="68">
        <v>0.94273594909862146</v>
      </c>
      <c r="G368" s="67">
        <v>5392</v>
      </c>
      <c r="H368" s="68">
        <v>0.81684593243447967</v>
      </c>
      <c r="I368" s="67">
        <v>2</v>
      </c>
      <c r="J368" s="68">
        <v>1.11162575266327E-2</v>
      </c>
      <c r="K368" s="67">
        <v>0</v>
      </c>
      <c r="L368" s="67">
        <v>0</v>
      </c>
    </row>
    <row r="369" spans="2:12" ht="15" customHeight="1" x14ac:dyDescent="0.2">
      <c r="B369" s="65"/>
      <c r="C369" s="65" t="s">
        <v>20</v>
      </c>
      <c r="D369" s="67">
        <v>5683</v>
      </c>
      <c r="E369" s="67">
        <v>5192</v>
      </c>
      <c r="F369" s="68">
        <v>0.91360197079007566</v>
      </c>
      <c r="G369" s="67">
        <v>4538</v>
      </c>
      <c r="H369" s="68">
        <v>0.7985219074432518</v>
      </c>
      <c r="I369" s="67">
        <v>0</v>
      </c>
      <c r="J369" s="68">
        <v>0</v>
      </c>
      <c r="K369" s="67">
        <v>0</v>
      </c>
      <c r="L369" s="67">
        <v>0</v>
      </c>
    </row>
    <row r="370" spans="2:12" ht="15" customHeight="1" x14ac:dyDescent="0.2">
      <c r="B370" s="65"/>
      <c r="C370" s="65" t="s">
        <v>21</v>
      </c>
      <c r="D370" s="67">
        <v>4966</v>
      </c>
      <c r="E370" s="67">
        <v>4400</v>
      </c>
      <c r="F370" s="68">
        <v>0.88602496979460332</v>
      </c>
      <c r="G370" s="67">
        <v>3828</v>
      </c>
      <c r="H370" s="68">
        <v>0.77084172372130488</v>
      </c>
      <c r="I370" s="67">
        <v>4</v>
      </c>
      <c r="J370" s="68">
        <v>3.2214765100671137E-2</v>
      </c>
      <c r="K370" s="67">
        <v>0</v>
      </c>
      <c r="L370" s="67">
        <v>0</v>
      </c>
    </row>
    <row r="371" spans="2:12" ht="15" customHeight="1" x14ac:dyDescent="0.2">
      <c r="B371" s="65" t="s">
        <v>73</v>
      </c>
      <c r="C371" s="65"/>
      <c r="D371" s="67">
        <v>56638</v>
      </c>
      <c r="E371" s="67">
        <v>52597</v>
      </c>
      <c r="F371" s="68">
        <v>0.92865214167166921</v>
      </c>
      <c r="G371" s="67">
        <v>45007</v>
      </c>
      <c r="H371" s="68">
        <v>0.79464317242840499</v>
      </c>
      <c r="I371" s="67">
        <v>67</v>
      </c>
      <c r="J371" s="68">
        <v>4.2861712336069939E-2</v>
      </c>
      <c r="K371" s="67">
        <v>0</v>
      </c>
      <c r="L371" s="67">
        <v>0</v>
      </c>
    </row>
    <row r="372" spans="2:12" ht="15" customHeight="1" x14ac:dyDescent="0.2">
      <c r="B372" s="65" t="s">
        <v>33</v>
      </c>
      <c r="C372" s="65" t="s">
        <v>9</v>
      </c>
      <c r="D372" s="67">
        <v>1533</v>
      </c>
      <c r="E372" s="67">
        <v>1320</v>
      </c>
      <c r="F372" s="68">
        <v>0.86105675146771032</v>
      </c>
      <c r="G372" s="67">
        <v>1064</v>
      </c>
      <c r="H372" s="68">
        <v>0.69406392694063923</v>
      </c>
      <c r="I372" s="67">
        <v>5</v>
      </c>
      <c r="J372" s="68">
        <v>0.1284796573875803</v>
      </c>
      <c r="K372" s="67">
        <v>0</v>
      </c>
      <c r="L372" s="67">
        <v>0</v>
      </c>
    </row>
    <row r="373" spans="2:12" ht="15" customHeight="1" x14ac:dyDescent="0.2">
      <c r="B373" s="65"/>
      <c r="C373" s="65" t="s">
        <v>14</v>
      </c>
      <c r="D373" s="67">
        <v>1357</v>
      </c>
      <c r="E373" s="67">
        <v>1202</v>
      </c>
      <c r="F373" s="68">
        <v>0.88577745025792187</v>
      </c>
      <c r="G373" s="67">
        <v>954</v>
      </c>
      <c r="H373" s="68">
        <v>0.70302137067059689</v>
      </c>
      <c r="I373" s="67">
        <v>4</v>
      </c>
      <c r="J373" s="68">
        <v>0.11510791366906475</v>
      </c>
      <c r="K373" s="67">
        <v>0</v>
      </c>
      <c r="L373" s="67">
        <v>0</v>
      </c>
    </row>
    <row r="374" spans="2:12" ht="15" customHeight="1" x14ac:dyDescent="0.2">
      <c r="B374" s="65"/>
      <c r="C374" s="65" t="s">
        <v>15</v>
      </c>
      <c r="D374" s="67">
        <v>1313</v>
      </c>
      <c r="E374" s="67">
        <v>1181</v>
      </c>
      <c r="F374" s="68">
        <v>0.89946686976389945</v>
      </c>
      <c r="G374" s="67">
        <v>973</v>
      </c>
      <c r="H374" s="68">
        <v>0.741051028179741</v>
      </c>
      <c r="I374" s="67">
        <v>2</v>
      </c>
      <c r="J374" s="68">
        <v>6.3157894736842107E-2</v>
      </c>
      <c r="K374" s="67">
        <v>0</v>
      </c>
      <c r="L374" s="67">
        <v>0</v>
      </c>
    </row>
    <row r="375" spans="2:12" ht="15" customHeight="1" x14ac:dyDescent="0.2">
      <c r="B375" s="65"/>
      <c r="C375" s="65" t="s">
        <v>16</v>
      </c>
      <c r="D375" s="67">
        <v>1429</v>
      </c>
      <c r="E375" s="67">
        <v>1252</v>
      </c>
      <c r="F375" s="68">
        <v>0.87613715885234433</v>
      </c>
      <c r="G375" s="67">
        <v>1033</v>
      </c>
      <c r="H375" s="68">
        <v>0.72288313505948221</v>
      </c>
      <c r="I375" s="67">
        <v>0</v>
      </c>
      <c r="J375" s="68">
        <v>0</v>
      </c>
      <c r="K375" s="67">
        <v>0</v>
      </c>
      <c r="L375" s="67">
        <v>0</v>
      </c>
    </row>
    <row r="376" spans="2:12" ht="15" customHeight="1" x14ac:dyDescent="0.2">
      <c r="B376" s="65"/>
      <c r="C376" s="65" t="s">
        <v>17</v>
      </c>
      <c r="D376" s="67">
        <v>1443</v>
      </c>
      <c r="E376" s="67">
        <v>1351</v>
      </c>
      <c r="F376" s="68">
        <v>0.9362439362439362</v>
      </c>
      <c r="G376" s="67">
        <v>1133</v>
      </c>
      <c r="H376" s="68">
        <v>0.78516978516978519</v>
      </c>
      <c r="I376" s="67">
        <v>3</v>
      </c>
      <c r="J376" s="68">
        <v>8.4905660377358486E-2</v>
      </c>
      <c r="K376" s="67">
        <v>0</v>
      </c>
      <c r="L376" s="67">
        <v>0</v>
      </c>
    </row>
    <row r="377" spans="2:12" ht="15" customHeight="1" x14ac:dyDescent="0.2">
      <c r="B377" s="65"/>
      <c r="C377" s="65" t="s">
        <v>18</v>
      </c>
      <c r="D377" s="67">
        <v>1354</v>
      </c>
      <c r="E377" s="67">
        <v>1271</v>
      </c>
      <c r="F377" s="68">
        <v>0.93870014771048749</v>
      </c>
      <c r="G377" s="67">
        <v>1076</v>
      </c>
      <c r="H377" s="68">
        <v>0.79468242245199405</v>
      </c>
      <c r="I377" s="67">
        <v>0</v>
      </c>
      <c r="J377" s="68">
        <v>0</v>
      </c>
      <c r="K377" s="67">
        <v>0</v>
      </c>
      <c r="L377" s="67">
        <v>0</v>
      </c>
    </row>
    <row r="378" spans="2:12" ht="15" customHeight="1" x14ac:dyDescent="0.2">
      <c r="B378" s="65"/>
      <c r="C378" s="65" t="s">
        <v>19</v>
      </c>
      <c r="D378" s="67">
        <v>1353</v>
      </c>
      <c r="E378" s="67">
        <v>1250</v>
      </c>
      <c r="F378" s="68">
        <v>0.92387287509238725</v>
      </c>
      <c r="G378" s="67">
        <v>1058</v>
      </c>
      <c r="H378" s="68">
        <v>0.78196600147819662</v>
      </c>
      <c r="I378" s="67">
        <v>0</v>
      </c>
      <c r="J378" s="68">
        <v>0</v>
      </c>
      <c r="K378" s="67">
        <v>0</v>
      </c>
      <c r="L378" s="67">
        <v>0</v>
      </c>
    </row>
    <row r="379" spans="2:12" ht="15" customHeight="1" x14ac:dyDescent="0.2">
      <c r="B379" s="65"/>
      <c r="C379" s="65" t="s">
        <v>20</v>
      </c>
      <c r="D379" s="67">
        <v>1091</v>
      </c>
      <c r="E379" s="67">
        <v>985</v>
      </c>
      <c r="F379" s="68">
        <v>0.90284142988084326</v>
      </c>
      <c r="G379" s="67">
        <v>829</v>
      </c>
      <c r="H379" s="68">
        <v>0.7598533455545371</v>
      </c>
      <c r="I379" s="67">
        <v>1</v>
      </c>
      <c r="J379" s="68">
        <v>3.8338658146964855E-2</v>
      </c>
      <c r="K379" s="67">
        <v>0</v>
      </c>
      <c r="L379" s="67">
        <v>0</v>
      </c>
    </row>
    <row r="380" spans="2:12" ht="15" customHeight="1" x14ac:dyDescent="0.2">
      <c r="B380" s="65"/>
      <c r="C380" s="65" t="s">
        <v>21</v>
      </c>
      <c r="D380" s="67">
        <v>902</v>
      </c>
      <c r="E380" s="67">
        <v>772</v>
      </c>
      <c r="F380" s="68">
        <v>0.85587583148558755</v>
      </c>
      <c r="G380" s="67">
        <v>628</v>
      </c>
      <c r="H380" s="68">
        <v>0.69623059866962311</v>
      </c>
      <c r="I380" s="67">
        <v>0</v>
      </c>
      <c r="J380" s="68">
        <v>0</v>
      </c>
      <c r="K380" s="67">
        <v>0</v>
      </c>
      <c r="L380" s="67">
        <v>0</v>
      </c>
    </row>
    <row r="381" spans="2:12" ht="15" customHeight="1" x14ac:dyDescent="0.2">
      <c r="B381" s="65" t="s">
        <v>74</v>
      </c>
      <c r="C381" s="65"/>
      <c r="D381" s="67">
        <v>11775</v>
      </c>
      <c r="E381" s="67">
        <v>10584</v>
      </c>
      <c r="F381" s="68">
        <v>0.89885350318471335</v>
      </c>
      <c r="G381" s="67">
        <v>8748</v>
      </c>
      <c r="H381" s="68">
        <v>0.74292993630573245</v>
      </c>
      <c r="I381" s="67">
        <v>15</v>
      </c>
      <c r="J381" s="68">
        <v>5.1443269505573021E-2</v>
      </c>
      <c r="K381" s="67">
        <v>0</v>
      </c>
      <c r="L381" s="67">
        <v>0</v>
      </c>
    </row>
    <row r="382" spans="2:12" ht="15" customHeight="1" x14ac:dyDescent="0.2">
      <c r="B382" s="65" t="s">
        <v>34</v>
      </c>
      <c r="C382" s="65" t="s">
        <v>9</v>
      </c>
      <c r="D382" s="67">
        <v>3713</v>
      </c>
      <c r="E382" s="67">
        <v>3161</v>
      </c>
      <c r="F382" s="68">
        <v>0.85133315378400221</v>
      </c>
      <c r="G382" s="67">
        <v>2597</v>
      </c>
      <c r="H382" s="68">
        <v>0.69943441960678698</v>
      </c>
      <c r="I382" s="67">
        <v>11</v>
      </c>
      <c r="J382" s="68">
        <v>0.11458333333333333</v>
      </c>
      <c r="K382" s="67">
        <v>0</v>
      </c>
      <c r="L382" s="67">
        <v>0</v>
      </c>
    </row>
    <row r="383" spans="2:12" ht="15" customHeight="1" x14ac:dyDescent="0.2">
      <c r="B383" s="65"/>
      <c r="C383" s="65" t="s">
        <v>14</v>
      </c>
      <c r="D383" s="67">
        <v>3369</v>
      </c>
      <c r="E383" s="67">
        <v>3160</v>
      </c>
      <c r="F383" s="68">
        <v>0.93796378747402787</v>
      </c>
      <c r="G383" s="67">
        <v>2701</v>
      </c>
      <c r="H383" s="68">
        <v>0.80172157910359154</v>
      </c>
      <c r="I383" s="67">
        <v>10</v>
      </c>
      <c r="J383" s="68">
        <v>0.10938924339106654</v>
      </c>
      <c r="K383" s="67">
        <v>0</v>
      </c>
      <c r="L383" s="67">
        <v>0</v>
      </c>
    </row>
    <row r="384" spans="2:12" ht="15" customHeight="1" x14ac:dyDescent="0.2">
      <c r="B384" s="65"/>
      <c r="C384" s="65" t="s">
        <v>15</v>
      </c>
      <c r="D384" s="67">
        <v>3408</v>
      </c>
      <c r="E384" s="67">
        <v>3139</v>
      </c>
      <c r="F384" s="68">
        <v>0.92106807511737088</v>
      </c>
      <c r="G384" s="67">
        <v>2677</v>
      </c>
      <c r="H384" s="68">
        <v>0.78550469483568075</v>
      </c>
      <c r="I384" s="67">
        <v>3</v>
      </c>
      <c r="J384" s="68">
        <v>3.3488372093023258E-2</v>
      </c>
      <c r="K384" s="67">
        <v>0</v>
      </c>
      <c r="L384" s="67">
        <v>0</v>
      </c>
    </row>
    <row r="385" spans="2:12" ht="15" customHeight="1" x14ac:dyDescent="0.2">
      <c r="B385" s="65"/>
      <c r="C385" s="65" t="s">
        <v>16</v>
      </c>
      <c r="D385" s="67">
        <v>3641</v>
      </c>
      <c r="E385" s="67">
        <v>3482</v>
      </c>
      <c r="F385" s="68">
        <v>0.95633067838505903</v>
      </c>
      <c r="G385" s="67">
        <v>2984</v>
      </c>
      <c r="H385" s="68">
        <v>0.81955506728920624</v>
      </c>
      <c r="I385" s="67">
        <v>2</v>
      </c>
      <c r="J385" s="68">
        <v>2.0117351215423303E-2</v>
      </c>
      <c r="K385" s="67">
        <v>0</v>
      </c>
      <c r="L385" s="67">
        <v>0</v>
      </c>
    </row>
    <row r="386" spans="2:12" ht="15" customHeight="1" x14ac:dyDescent="0.2">
      <c r="B386" s="65"/>
      <c r="C386" s="65" t="s">
        <v>17</v>
      </c>
      <c r="D386" s="67">
        <v>3670</v>
      </c>
      <c r="E386" s="67">
        <v>3538</v>
      </c>
      <c r="F386" s="68">
        <v>0.96403269754768395</v>
      </c>
      <c r="G386" s="67">
        <v>3054</v>
      </c>
      <c r="H386" s="68">
        <v>0.83215258855585827</v>
      </c>
      <c r="I386" s="67">
        <v>4</v>
      </c>
      <c r="J386" s="68">
        <v>4.0302267002518891E-2</v>
      </c>
      <c r="K386" s="67">
        <v>0</v>
      </c>
      <c r="L386" s="67">
        <v>0</v>
      </c>
    </row>
    <row r="387" spans="2:12" ht="15" customHeight="1" x14ac:dyDescent="0.2">
      <c r="B387" s="65"/>
      <c r="C387" s="65" t="s">
        <v>18</v>
      </c>
      <c r="D387" s="67">
        <v>3498</v>
      </c>
      <c r="E387" s="67">
        <v>3413</v>
      </c>
      <c r="F387" s="68">
        <v>0.97570040022870208</v>
      </c>
      <c r="G387" s="67">
        <v>2967</v>
      </c>
      <c r="H387" s="68">
        <v>0.84819897084048024</v>
      </c>
      <c r="I387" s="67">
        <v>0</v>
      </c>
      <c r="J387" s="68">
        <v>0</v>
      </c>
      <c r="K387" s="67">
        <v>0</v>
      </c>
      <c r="L387" s="67">
        <v>0</v>
      </c>
    </row>
    <row r="388" spans="2:12" ht="15" customHeight="1" x14ac:dyDescent="0.2">
      <c r="B388" s="65"/>
      <c r="C388" s="65" t="s">
        <v>19</v>
      </c>
      <c r="D388" s="67">
        <v>3429</v>
      </c>
      <c r="E388" s="67">
        <v>3328</v>
      </c>
      <c r="F388" s="68">
        <v>0.97054534849810437</v>
      </c>
      <c r="G388" s="67">
        <v>2907</v>
      </c>
      <c r="H388" s="68">
        <v>0.84776902887139105</v>
      </c>
      <c r="I388" s="67">
        <v>2</v>
      </c>
      <c r="J388" s="68">
        <v>2.2598870056497175E-2</v>
      </c>
      <c r="K388" s="67">
        <v>0</v>
      </c>
      <c r="L388" s="67">
        <v>0</v>
      </c>
    </row>
    <row r="389" spans="2:12" ht="15" customHeight="1" x14ac:dyDescent="0.2">
      <c r="B389" s="65"/>
      <c r="C389" s="65" t="s">
        <v>20</v>
      </c>
      <c r="D389" s="67">
        <v>2715</v>
      </c>
      <c r="E389" s="67">
        <v>2559</v>
      </c>
      <c r="F389" s="68">
        <v>0.94254143646408839</v>
      </c>
      <c r="G389" s="67">
        <v>2291</v>
      </c>
      <c r="H389" s="68">
        <v>0.84383057090239411</v>
      </c>
      <c r="I389" s="67">
        <v>0</v>
      </c>
      <c r="J389" s="68">
        <v>0</v>
      </c>
      <c r="K389" s="67">
        <v>0</v>
      </c>
      <c r="L389" s="67">
        <v>0</v>
      </c>
    </row>
    <row r="390" spans="2:12" ht="15" customHeight="1" x14ac:dyDescent="0.2">
      <c r="B390" s="65"/>
      <c r="C390" s="65" t="s">
        <v>21</v>
      </c>
      <c r="D390" s="67">
        <v>2281</v>
      </c>
      <c r="E390" s="67">
        <v>2090</v>
      </c>
      <c r="F390" s="68">
        <v>0.91626479614204293</v>
      </c>
      <c r="G390" s="67">
        <v>1857</v>
      </c>
      <c r="H390" s="68">
        <v>0.81411661551950898</v>
      </c>
      <c r="I390" s="67">
        <v>2</v>
      </c>
      <c r="J390" s="68">
        <v>3.7676609105180531E-2</v>
      </c>
      <c r="K390" s="67">
        <v>0</v>
      </c>
      <c r="L390" s="67">
        <v>0</v>
      </c>
    </row>
    <row r="391" spans="2:12" ht="15" customHeight="1" x14ac:dyDescent="0.2">
      <c r="B391" s="65" t="s">
        <v>75</v>
      </c>
      <c r="C391" s="65"/>
      <c r="D391" s="67">
        <v>29724</v>
      </c>
      <c r="E391" s="67">
        <v>27870</v>
      </c>
      <c r="F391" s="68">
        <v>0.93762616067823978</v>
      </c>
      <c r="G391" s="67">
        <v>24035</v>
      </c>
      <c r="H391" s="68">
        <v>0.80860584039833128</v>
      </c>
      <c r="I391" s="67">
        <v>34</v>
      </c>
      <c r="J391" s="68">
        <v>4.3603719140750244E-2</v>
      </c>
      <c r="K391" s="67">
        <v>0</v>
      </c>
      <c r="L391" s="67">
        <v>0</v>
      </c>
    </row>
    <row r="392" spans="2:12" ht="15" customHeight="1" x14ac:dyDescent="0.2">
      <c r="B392" s="65" t="s">
        <v>26</v>
      </c>
      <c r="C392" s="65" t="s">
        <v>9</v>
      </c>
      <c r="D392" s="67">
        <v>4695</v>
      </c>
      <c r="E392" s="67">
        <v>4051</v>
      </c>
      <c r="F392" s="68">
        <v>0.86283280085197023</v>
      </c>
      <c r="G392" s="67">
        <v>3279</v>
      </c>
      <c r="H392" s="68">
        <v>0.69840255591054312</v>
      </c>
      <c r="I392" s="67">
        <v>9</v>
      </c>
      <c r="J392" s="68">
        <v>7.526132404181185E-2</v>
      </c>
      <c r="K392" s="67">
        <v>0</v>
      </c>
      <c r="L392" s="67">
        <v>0</v>
      </c>
    </row>
    <row r="393" spans="2:12" ht="15" customHeight="1" x14ac:dyDescent="0.2">
      <c r="B393" s="65"/>
      <c r="C393" s="65" t="s">
        <v>14</v>
      </c>
      <c r="D393" s="67">
        <v>3942</v>
      </c>
      <c r="E393" s="67">
        <v>3570</v>
      </c>
      <c r="F393" s="68">
        <v>0.9056316590563166</v>
      </c>
      <c r="G393" s="67">
        <v>2914</v>
      </c>
      <c r="H393" s="68">
        <v>0.73921867072552006</v>
      </c>
      <c r="I393" s="67">
        <v>5</v>
      </c>
      <c r="J393" s="68">
        <v>4.6620046620046623E-2</v>
      </c>
      <c r="K393" s="67">
        <v>0</v>
      </c>
      <c r="L393" s="67">
        <v>0</v>
      </c>
    </row>
    <row r="394" spans="2:12" ht="15" customHeight="1" x14ac:dyDescent="0.2">
      <c r="B394" s="65"/>
      <c r="C394" s="65" t="s">
        <v>15</v>
      </c>
      <c r="D394" s="67">
        <v>4281</v>
      </c>
      <c r="E394" s="67">
        <v>3935</v>
      </c>
      <c r="F394" s="68">
        <v>0.91917776220509229</v>
      </c>
      <c r="G394" s="67">
        <v>3273</v>
      </c>
      <c r="H394" s="68">
        <v>0.76454099509460405</v>
      </c>
      <c r="I394" s="67">
        <v>5</v>
      </c>
      <c r="J394" s="68">
        <v>4.5627376425855515E-2</v>
      </c>
      <c r="K394" s="67">
        <v>0</v>
      </c>
      <c r="L394" s="67">
        <v>0</v>
      </c>
    </row>
    <row r="395" spans="2:12" ht="15" customHeight="1" x14ac:dyDescent="0.2">
      <c r="B395" s="65"/>
      <c r="C395" s="65" t="s">
        <v>16</v>
      </c>
      <c r="D395" s="67">
        <v>4987</v>
      </c>
      <c r="E395" s="67">
        <v>4738</v>
      </c>
      <c r="F395" s="68">
        <v>0.95007018247443353</v>
      </c>
      <c r="G395" s="67">
        <v>3950</v>
      </c>
      <c r="H395" s="68">
        <v>0.7920593543212352</v>
      </c>
      <c r="I395" s="67">
        <v>4</v>
      </c>
      <c r="J395" s="68">
        <v>3.1978680879413725E-2</v>
      </c>
      <c r="K395" s="67">
        <v>0</v>
      </c>
      <c r="L395" s="67">
        <v>0</v>
      </c>
    </row>
    <row r="396" spans="2:12" ht="15" customHeight="1" x14ac:dyDescent="0.2">
      <c r="B396" s="65"/>
      <c r="C396" s="65" t="s">
        <v>17</v>
      </c>
      <c r="D396" s="67">
        <v>5045</v>
      </c>
      <c r="E396" s="67">
        <v>4835</v>
      </c>
      <c r="F396" s="68">
        <v>0.95837462834489595</v>
      </c>
      <c r="G396" s="67">
        <v>4037</v>
      </c>
      <c r="H396" s="68">
        <v>0.80019821605550046</v>
      </c>
      <c r="I396" s="67">
        <v>0</v>
      </c>
      <c r="J396" s="68">
        <v>0</v>
      </c>
      <c r="K396" s="67">
        <v>0</v>
      </c>
      <c r="L396" s="67">
        <v>0</v>
      </c>
    </row>
    <row r="397" spans="2:12" ht="15" customHeight="1" x14ac:dyDescent="0.2">
      <c r="B397" s="65"/>
      <c r="C397" s="65" t="s">
        <v>18</v>
      </c>
      <c r="D397" s="67">
        <v>5091</v>
      </c>
      <c r="E397" s="67">
        <v>4730</v>
      </c>
      <c r="F397" s="68">
        <v>0.92909055195442936</v>
      </c>
      <c r="G397" s="67">
        <v>4016</v>
      </c>
      <c r="H397" s="68">
        <v>0.78884305637399332</v>
      </c>
      <c r="I397" s="67">
        <v>2</v>
      </c>
      <c r="J397" s="68">
        <v>1.5594541910331383E-2</v>
      </c>
      <c r="K397" s="67">
        <v>0</v>
      </c>
      <c r="L397" s="67">
        <v>0</v>
      </c>
    </row>
    <row r="398" spans="2:12" ht="15" customHeight="1" x14ac:dyDescent="0.2">
      <c r="B398" s="65"/>
      <c r="C398" s="65" t="s">
        <v>19</v>
      </c>
      <c r="D398" s="67">
        <v>4739</v>
      </c>
      <c r="E398" s="67">
        <v>4295</v>
      </c>
      <c r="F398" s="68">
        <v>0.90630934796370544</v>
      </c>
      <c r="G398" s="67">
        <v>3684</v>
      </c>
      <c r="H398" s="68">
        <v>0.77737919392276855</v>
      </c>
      <c r="I398" s="67">
        <v>1</v>
      </c>
      <c r="J398" s="68">
        <v>8.9418777943368107E-3</v>
      </c>
      <c r="K398" s="67">
        <v>0</v>
      </c>
      <c r="L398" s="67">
        <v>0</v>
      </c>
    </row>
    <row r="399" spans="2:12" ht="15" customHeight="1" x14ac:dyDescent="0.2">
      <c r="B399" s="65"/>
      <c r="C399" s="65" t="s">
        <v>20</v>
      </c>
      <c r="D399" s="67">
        <v>4005</v>
      </c>
      <c r="E399" s="67">
        <v>3624</v>
      </c>
      <c r="F399" s="68">
        <v>0.90486891385767787</v>
      </c>
      <c r="G399" s="67">
        <v>3143</v>
      </c>
      <c r="H399" s="68">
        <v>0.78476903870162296</v>
      </c>
      <c r="I399" s="67">
        <v>0</v>
      </c>
      <c r="J399" s="68">
        <v>0</v>
      </c>
      <c r="K399" s="67">
        <v>0</v>
      </c>
      <c r="L399" s="67">
        <v>0</v>
      </c>
    </row>
    <row r="400" spans="2:12" ht="15" customHeight="1" x14ac:dyDescent="0.2">
      <c r="B400" s="65"/>
      <c r="C400" s="65" t="s">
        <v>21</v>
      </c>
      <c r="D400" s="67">
        <v>3578</v>
      </c>
      <c r="E400" s="67">
        <v>3135</v>
      </c>
      <c r="F400" s="68">
        <v>0.87618781442146454</v>
      </c>
      <c r="G400" s="67">
        <v>2735</v>
      </c>
      <c r="H400" s="68">
        <v>0.76439351593068749</v>
      </c>
      <c r="I400" s="67">
        <v>1</v>
      </c>
      <c r="J400" s="68">
        <v>1.2448132780082988E-2</v>
      </c>
      <c r="K400" s="67">
        <v>1</v>
      </c>
      <c r="L400" s="67">
        <v>1.2448132780082988E-2</v>
      </c>
    </row>
    <row r="401" spans="2:12" ht="15" customHeight="1" x14ac:dyDescent="0.2">
      <c r="B401" s="65" t="s">
        <v>76</v>
      </c>
      <c r="C401" s="65"/>
      <c r="D401" s="67">
        <v>40363</v>
      </c>
      <c r="E401" s="67">
        <v>36913</v>
      </c>
      <c r="F401" s="68">
        <v>0.91452567945891039</v>
      </c>
      <c r="G401" s="67">
        <v>31031</v>
      </c>
      <c r="H401" s="68">
        <v>0.76879815672769614</v>
      </c>
      <c r="I401" s="67">
        <v>27</v>
      </c>
      <c r="J401" s="68">
        <v>2.6799007444168736E-2</v>
      </c>
      <c r="K401" s="67">
        <v>1</v>
      </c>
      <c r="L401" s="67">
        <v>9.9255583126550868E-4</v>
      </c>
    </row>
    <row r="402" spans="2:12" ht="15" customHeight="1" x14ac:dyDescent="0.2">
      <c r="B402" s="65" t="s">
        <v>39</v>
      </c>
      <c r="C402" s="65" t="s">
        <v>9</v>
      </c>
      <c r="D402" s="67">
        <v>1797</v>
      </c>
      <c r="E402" s="67">
        <v>1628</v>
      </c>
      <c r="F402" s="68">
        <v>0.90595436839176402</v>
      </c>
      <c r="G402" s="67">
        <v>1360</v>
      </c>
      <c r="H402" s="68">
        <v>0.75681691708402898</v>
      </c>
      <c r="I402" s="67">
        <v>7</v>
      </c>
      <c r="J402" s="68">
        <v>0.14261460101867571</v>
      </c>
      <c r="K402" s="67">
        <v>0</v>
      </c>
      <c r="L402" s="67">
        <v>0</v>
      </c>
    </row>
    <row r="403" spans="2:12" ht="15" customHeight="1" x14ac:dyDescent="0.2">
      <c r="B403" s="65"/>
      <c r="C403" s="65" t="s">
        <v>14</v>
      </c>
      <c r="D403" s="67">
        <v>1593</v>
      </c>
      <c r="E403" s="67">
        <v>1545</v>
      </c>
      <c r="F403" s="68">
        <v>0.96986817325800379</v>
      </c>
      <c r="G403" s="67">
        <v>1284</v>
      </c>
      <c r="H403" s="68">
        <v>0.80602636534839922</v>
      </c>
      <c r="I403" s="67">
        <v>5</v>
      </c>
      <c r="J403" s="68">
        <v>0.11214953271028037</v>
      </c>
      <c r="K403" s="67">
        <v>0</v>
      </c>
      <c r="L403" s="67">
        <v>0</v>
      </c>
    </row>
    <row r="404" spans="2:12" ht="15" customHeight="1" x14ac:dyDescent="0.2">
      <c r="B404" s="65"/>
      <c r="C404" s="65" t="s">
        <v>15</v>
      </c>
      <c r="D404" s="67">
        <v>1484</v>
      </c>
      <c r="E404" s="67">
        <v>1408</v>
      </c>
      <c r="F404" s="68">
        <v>0.94878706199460916</v>
      </c>
      <c r="G404" s="67">
        <v>1170</v>
      </c>
      <c r="H404" s="68">
        <v>0.78840970350404316</v>
      </c>
      <c r="I404" s="67">
        <v>3</v>
      </c>
      <c r="J404" s="68">
        <v>7.6109936575052856E-2</v>
      </c>
      <c r="K404" s="67">
        <v>0</v>
      </c>
      <c r="L404" s="67">
        <v>0</v>
      </c>
    </row>
    <row r="405" spans="2:12" ht="15" customHeight="1" x14ac:dyDescent="0.2">
      <c r="B405" s="65"/>
      <c r="C405" s="65" t="s">
        <v>16</v>
      </c>
      <c r="D405" s="67">
        <v>1686</v>
      </c>
      <c r="E405" s="67">
        <v>1645</v>
      </c>
      <c r="F405" s="68">
        <v>0.97568208778173193</v>
      </c>
      <c r="G405" s="67">
        <v>1370</v>
      </c>
      <c r="H405" s="68">
        <v>0.81257413997627526</v>
      </c>
      <c r="I405" s="67">
        <v>1</v>
      </c>
      <c r="J405" s="68">
        <v>2.1164021164021163E-2</v>
      </c>
      <c r="K405" s="67">
        <v>0</v>
      </c>
      <c r="L405" s="67">
        <v>0</v>
      </c>
    </row>
    <row r="406" spans="2:12" ht="15" customHeight="1" x14ac:dyDescent="0.2">
      <c r="B406" s="65"/>
      <c r="C406" s="65" t="s">
        <v>17</v>
      </c>
      <c r="D406" s="67">
        <v>1881</v>
      </c>
      <c r="E406" s="67">
        <v>1805</v>
      </c>
      <c r="F406" s="68">
        <v>0.95959595959595956</v>
      </c>
      <c r="G406" s="67">
        <v>1519</v>
      </c>
      <c r="H406" s="68">
        <v>0.80754917597022857</v>
      </c>
      <c r="I406" s="67">
        <v>4</v>
      </c>
      <c r="J406" s="68">
        <v>8.0267558528428096E-2</v>
      </c>
      <c r="K406" s="67">
        <v>0</v>
      </c>
      <c r="L406" s="67">
        <v>0</v>
      </c>
    </row>
    <row r="407" spans="2:12" ht="15" customHeight="1" x14ac:dyDescent="0.2">
      <c r="B407" s="65"/>
      <c r="C407" s="65" t="s">
        <v>18</v>
      </c>
      <c r="D407" s="67">
        <v>1973</v>
      </c>
      <c r="E407" s="67">
        <v>1838</v>
      </c>
      <c r="F407" s="68">
        <v>0.93157627977698931</v>
      </c>
      <c r="G407" s="67">
        <v>1561</v>
      </c>
      <c r="H407" s="68">
        <v>0.79118094272681194</v>
      </c>
      <c r="I407" s="67">
        <v>0</v>
      </c>
      <c r="J407" s="68">
        <v>0</v>
      </c>
      <c r="K407" s="67">
        <v>0</v>
      </c>
      <c r="L407" s="67">
        <v>0</v>
      </c>
    </row>
    <row r="408" spans="2:12" ht="15" customHeight="1" x14ac:dyDescent="0.2">
      <c r="B408" s="65"/>
      <c r="C408" s="65" t="s">
        <v>19</v>
      </c>
      <c r="D408" s="67">
        <v>1869</v>
      </c>
      <c r="E408" s="67">
        <v>1747</v>
      </c>
      <c r="F408" s="68">
        <v>0.93472445157838413</v>
      </c>
      <c r="G408" s="67">
        <v>1481</v>
      </c>
      <c r="H408" s="68">
        <v>0.79240235420010696</v>
      </c>
      <c r="I408" s="67">
        <v>0</v>
      </c>
      <c r="J408" s="68">
        <v>0</v>
      </c>
      <c r="K408" s="67">
        <v>0</v>
      </c>
      <c r="L408" s="67">
        <v>0</v>
      </c>
    </row>
    <row r="409" spans="2:12" ht="15" customHeight="1" x14ac:dyDescent="0.2">
      <c r="B409" s="65"/>
      <c r="C409" s="65" t="s">
        <v>20</v>
      </c>
      <c r="D409" s="67">
        <v>1573</v>
      </c>
      <c r="E409" s="67">
        <v>1390</v>
      </c>
      <c r="F409" s="68">
        <v>0.88366179275270185</v>
      </c>
      <c r="G409" s="67">
        <v>1193</v>
      </c>
      <c r="H409" s="68">
        <v>0.75842339478703114</v>
      </c>
      <c r="I409" s="67">
        <v>0</v>
      </c>
      <c r="J409" s="68">
        <v>0</v>
      </c>
      <c r="K409" s="67">
        <v>0</v>
      </c>
      <c r="L409" s="67">
        <v>0</v>
      </c>
    </row>
    <row r="410" spans="2:12" ht="15" customHeight="1" x14ac:dyDescent="0.2">
      <c r="B410" s="65"/>
      <c r="C410" s="65" t="s">
        <v>21</v>
      </c>
      <c r="D410" s="67">
        <v>1352</v>
      </c>
      <c r="E410" s="67">
        <v>1118</v>
      </c>
      <c r="F410" s="68">
        <v>0.82692307692307687</v>
      </c>
      <c r="G410" s="67">
        <v>956</v>
      </c>
      <c r="H410" s="68">
        <v>0.70710059171597628</v>
      </c>
      <c r="I410" s="67">
        <v>0</v>
      </c>
      <c r="J410" s="68">
        <v>0</v>
      </c>
      <c r="K410" s="67">
        <v>0</v>
      </c>
      <c r="L410" s="67">
        <v>0</v>
      </c>
    </row>
    <row r="411" spans="2:12" ht="15" customHeight="1" x14ac:dyDescent="0.2">
      <c r="B411" s="65" t="s">
        <v>77</v>
      </c>
      <c r="C411" s="65"/>
      <c r="D411" s="67">
        <v>15208</v>
      </c>
      <c r="E411" s="67">
        <v>14124</v>
      </c>
      <c r="F411" s="68">
        <v>0.92872172540768017</v>
      </c>
      <c r="G411" s="67">
        <v>11894</v>
      </c>
      <c r="H411" s="68">
        <v>0.78208837453971591</v>
      </c>
      <c r="I411" s="67">
        <v>20</v>
      </c>
      <c r="J411" s="68">
        <v>5.0261780104712037E-2</v>
      </c>
      <c r="K411" s="67">
        <v>0</v>
      </c>
      <c r="L411" s="67">
        <v>0</v>
      </c>
    </row>
    <row r="412" spans="2:12" ht="15" customHeight="1" x14ac:dyDescent="0.2">
      <c r="B412" s="65" t="s">
        <v>28</v>
      </c>
      <c r="C412" s="65" t="s">
        <v>9</v>
      </c>
      <c r="D412" s="67">
        <v>5674</v>
      </c>
      <c r="E412" s="67">
        <v>4856</v>
      </c>
      <c r="F412" s="68">
        <v>0.85583362707084953</v>
      </c>
      <c r="G412" s="67">
        <v>3897</v>
      </c>
      <c r="H412" s="68">
        <v>0.68681706027493827</v>
      </c>
      <c r="I412" s="67">
        <v>17</v>
      </c>
      <c r="J412" s="68">
        <v>0.11936805149210065</v>
      </c>
      <c r="K412" s="67">
        <v>0</v>
      </c>
      <c r="L412" s="67">
        <v>0</v>
      </c>
    </row>
    <row r="413" spans="2:12" ht="15" customHeight="1" x14ac:dyDescent="0.2">
      <c r="B413" s="65"/>
      <c r="C413" s="65" t="s">
        <v>14</v>
      </c>
      <c r="D413" s="67">
        <v>4927</v>
      </c>
      <c r="E413" s="67">
        <v>4272</v>
      </c>
      <c r="F413" s="68">
        <v>0.86705906230972196</v>
      </c>
      <c r="G413" s="67">
        <v>3519</v>
      </c>
      <c r="H413" s="68">
        <v>0.71422772478181451</v>
      </c>
      <c r="I413" s="67">
        <v>3</v>
      </c>
      <c r="J413" s="68">
        <v>2.4657534246575342E-2</v>
      </c>
      <c r="K413" s="67">
        <v>0</v>
      </c>
      <c r="L413" s="67">
        <v>0</v>
      </c>
    </row>
    <row r="414" spans="2:12" ht="15" customHeight="1" x14ac:dyDescent="0.2">
      <c r="B414" s="65"/>
      <c r="C414" s="65" t="s">
        <v>15</v>
      </c>
      <c r="D414" s="67">
        <v>4606</v>
      </c>
      <c r="E414" s="67">
        <v>4158</v>
      </c>
      <c r="F414" s="68">
        <v>0.90273556231003038</v>
      </c>
      <c r="G414" s="67">
        <v>3502</v>
      </c>
      <c r="H414" s="68">
        <v>0.7603126356925749</v>
      </c>
      <c r="I414" s="67">
        <v>10</v>
      </c>
      <c r="J414" s="68">
        <v>8.6642599277978335E-2</v>
      </c>
      <c r="K414" s="67">
        <v>0</v>
      </c>
      <c r="L414" s="67">
        <v>0</v>
      </c>
    </row>
    <row r="415" spans="2:12" ht="15" customHeight="1" x14ac:dyDescent="0.2">
      <c r="B415" s="65"/>
      <c r="C415" s="65" t="s">
        <v>16</v>
      </c>
      <c r="D415" s="67">
        <v>4938</v>
      </c>
      <c r="E415" s="67">
        <v>4523</v>
      </c>
      <c r="F415" s="68">
        <v>0.91595787768327253</v>
      </c>
      <c r="G415" s="67">
        <v>3790</v>
      </c>
      <c r="H415" s="68">
        <v>0.76751721344673962</v>
      </c>
      <c r="I415" s="67">
        <v>5</v>
      </c>
      <c r="J415" s="68">
        <v>4.1208791208791208E-2</v>
      </c>
      <c r="K415" s="67">
        <v>0</v>
      </c>
      <c r="L415" s="67">
        <v>0</v>
      </c>
    </row>
    <row r="416" spans="2:12" ht="15" customHeight="1" x14ac:dyDescent="0.2">
      <c r="B416" s="65"/>
      <c r="C416" s="65" t="s">
        <v>17</v>
      </c>
      <c r="D416" s="67">
        <v>5152</v>
      </c>
      <c r="E416" s="67">
        <v>4881</v>
      </c>
      <c r="F416" s="68">
        <v>0.94739906832298137</v>
      </c>
      <c r="G416" s="67">
        <v>4128</v>
      </c>
      <c r="H416" s="68">
        <v>0.80124223602484468</v>
      </c>
      <c r="I416" s="67">
        <v>1</v>
      </c>
      <c r="J416" s="68">
        <v>7.5471698113207548E-3</v>
      </c>
      <c r="K416" s="67">
        <v>0</v>
      </c>
      <c r="L416" s="67">
        <v>0</v>
      </c>
    </row>
    <row r="417" spans="2:12" ht="15" customHeight="1" x14ac:dyDescent="0.2">
      <c r="B417" s="65"/>
      <c r="C417" s="65" t="s">
        <v>18</v>
      </c>
      <c r="D417" s="67">
        <v>5206</v>
      </c>
      <c r="E417" s="67">
        <v>4820</v>
      </c>
      <c r="F417" s="68">
        <v>0.92585478294275836</v>
      </c>
      <c r="G417" s="67">
        <v>4062</v>
      </c>
      <c r="H417" s="68">
        <v>0.78025355359200921</v>
      </c>
      <c r="I417" s="67">
        <v>0</v>
      </c>
      <c r="J417" s="68">
        <v>0</v>
      </c>
      <c r="K417" s="67">
        <v>0</v>
      </c>
      <c r="L417" s="67">
        <v>0</v>
      </c>
    </row>
    <row r="418" spans="2:12" ht="15" customHeight="1" x14ac:dyDescent="0.2">
      <c r="B418" s="65"/>
      <c r="C418" s="65" t="s">
        <v>19</v>
      </c>
      <c r="D418" s="67">
        <v>4788</v>
      </c>
      <c r="E418" s="67">
        <v>4301</v>
      </c>
      <c r="F418" s="68">
        <v>0.89828738512949036</v>
      </c>
      <c r="G418" s="67">
        <v>3711</v>
      </c>
      <c r="H418" s="68">
        <v>0.77506265664160401</v>
      </c>
      <c r="I418" s="67">
        <v>1</v>
      </c>
      <c r="J418" s="68">
        <v>8.5046066619418863E-3</v>
      </c>
      <c r="K418" s="67">
        <v>0</v>
      </c>
      <c r="L418" s="67">
        <v>0</v>
      </c>
    </row>
    <row r="419" spans="2:12" ht="15" customHeight="1" x14ac:dyDescent="0.2">
      <c r="B419" s="65"/>
      <c r="C419" s="65" t="s">
        <v>20</v>
      </c>
      <c r="D419" s="67">
        <v>3960</v>
      </c>
      <c r="E419" s="67">
        <v>3482</v>
      </c>
      <c r="F419" s="68">
        <v>0.87929292929292935</v>
      </c>
      <c r="G419" s="67">
        <v>3009</v>
      </c>
      <c r="H419" s="68">
        <v>0.75984848484848488</v>
      </c>
      <c r="I419" s="67">
        <v>1</v>
      </c>
      <c r="J419" s="68">
        <v>1.0723860589812333E-2</v>
      </c>
      <c r="K419" s="67">
        <v>0</v>
      </c>
      <c r="L419" s="67">
        <v>0</v>
      </c>
    </row>
    <row r="420" spans="2:12" ht="15" customHeight="1" x14ac:dyDescent="0.2">
      <c r="B420" s="65"/>
      <c r="C420" s="65" t="s">
        <v>21</v>
      </c>
      <c r="D420" s="67">
        <v>3513</v>
      </c>
      <c r="E420" s="67">
        <v>2973</v>
      </c>
      <c r="F420" s="68">
        <v>0.84628522630230574</v>
      </c>
      <c r="G420" s="67">
        <v>2535</v>
      </c>
      <c r="H420" s="68">
        <v>0.72160546541417592</v>
      </c>
      <c r="I420" s="67">
        <v>1</v>
      </c>
      <c r="J420" s="68">
        <v>1.3513513513513514E-2</v>
      </c>
      <c r="K420" s="67">
        <v>0</v>
      </c>
      <c r="L420" s="67">
        <v>0</v>
      </c>
    </row>
    <row r="421" spans="2:12" ht="15" customHeight="1" x14ac:dyDescent="0.2">
      <c r="B421" s="65" t="s">
        <v>78</v>
      </c>
      <c r="C421" s="65"/>
      <c r="D421" s="67">
        <v>42764</v>
      </c>
      <c r="E421" s="67">
        <v>38266</v>
      </c>
      <c r="F421" s="68">
        <v>0.89481807127490409</v>
      </c>
      <c r="G421" s="67">
        <v>32153</v>
      </c>
      <c r="H421" s="68">
        <v>0.75187073239173141</v>
      </c>
      <c r="I421" s="67">
        <v>39</v>
      </c>
      <c r="J421" s="68">
        <v>3.7374221370388115E-2</v>
      </c>
      <c r="K421" s="67">
        <v>0</v>
      </c>
      <c r="L421" s="67">
        <v>0</v>
      </c>
    </row>
    <row r="422" spans="2:12" ht="15" customHeight="1" x14ac:dyDescent="0.2">
      <c r="B422" s="65" t="s">
        <v>55</v>
      </c>
      <c r="C422" s="65" t="s">
        <v>9</v>
      </c>
      <c r="D422" s="67">
        <v>4839</v>
      </c>
      <c r="E422" s="67">
        <v>4055</v>
      </c>
      <c r="F422" s="68">
        <v>0.83798305435007236</v>
      </c>
      <c r="G422" s="67">
        <v>3300</v>
      </c>
      <c r="H422" s="68">
        <v>0.68195908245505266</v>
      </c>
      <c r="I422" s="67">
        <v>8</v>
      </c>
      <c r="J422" s="68">
        <v>7.0744288872512898E-2</v>
      </c>
      <c r="K422" s="67">
        <v>0</v>
      </c>
      <c r="L422" s="67">
        <v>0</v>
      </c>
    </row>
    <row r="423" spans="2:12" ht="15" customHeight="1" x14ac:dyDescent="0.2">
      <c r="B423" s="65"/>
      <c r="C423" s="65" t="s">
        <v>14</v>
      </c>
      <c r="D423" s="67">
        <v>4658</v>
      </c>
      <c r="E423" s="67">
        <v>4149</v>
      </c>
      <c r="F423" s="68">
        <v>0.89072563331902099</v>
      </c>
      <c r="G423" s="67">
        <v>3451</v>
      </c>
      <c r="H423" s="68">
        <v>0.74087591240875916</v>
      </c>
      <c r="I423" s="67">
        <v>15</v>
      </c>
      <c r="J423" s="68">
        <v>0.12958963282937366</v>
      </c>
      <c r="K423" s="67">
        <v>0</v>
      </c>
      <c r="L423" s="67">
        <v>0</v>
      </c>
    </row>
    <row r="424" spans="2:12" ht="15" customHeight="1" x14ac:dyDescent="0.2">
      <c r="B424" s="65"/>
      <c r="C424" s="65" t="s">
        <v>15</v>
      </c>
      <c r="D424" s="67">
        <v>4642</v>
      </c>
      <c r="E424" s="67">
        <v>4337</v>
      </c>
      <c r="F424" s="68">
        <v>0.93429556225764754</v>
      </c>
      <c r="G424" s="67">
        <v>3643</v>
      </c>
      <c r="H424" s="68">
        <v>0.78479103834554076</v>
      </c>
      <c r="I424" s="67">
        <v>6</v>
      </c>
      <c r="J424" s="68">
        <v>5.2401746724890827E-2</v>
      </c>
      <c r="K424" s="67">
        <v>0</v>
      </c>
      <c r="L424" s="67">
        <v>0</v>
      </c>
    </row>
    <row r="425" spans="2:12" ht="15" customHeight="1" x14ac:dyDescent="0.2">
      <c r="B425" s="65"/>
      <c r="C425" s="65" t="s">
        <v>16</v>
      </c>
      <c r="D425" s="67">
        <v>4859</v>
      </c>
      <c r="E425" s="67">
        <v>4635</v>
      </c>
      <c r="F425" s="68">
        <v>0.95389997941963367</v>
      </c>
      <c r="G425" s="67">
        <v>3917</v>
      </c>
      <c r="H425" s="68">
        <v>0.80613294916649514</v>
      </c>
      <c r="I425" s="67">
        <v>4</v>
      </c>
      <c r="J425" s="68">
        <v>3.1413612565445025E-2</v>
      </c>
      <c r="K425" s="67">
        <v>0</v>
      </c>
      <c r="L425" s="67">
        <v>0</v>
      </c>
    </row>
    <row r="426" spans="2:12" ht="15" customHeight="1" x14ac:dyDescent="0.2">
      <c r="B426" s="65"/>
      <c r="C426" s="65" t="s">
        <v>17</v>
      </c>
      <c r="D426" s="67">
        <v>4917</v>
      </c>
      <c r="E426" s="67">
        <v>4646</v>
      </c>
      <c r="F426" s="68">
        <v>0.9448850925360992</v>
      </c>
      <c r="G426" s="67">
        <v>3994</v>
      </c>
      <c r="H426" s="68">
        <v>0.81228391295505387</v>
      </c>
      <c r="I426" s="67">
        <v>3</v>
      </c>
      <c r="J426" s="68">
        <v>2.4275118004045852E-2</v>
      </c>
      <c r="K426" s="67">
        <v>0</v>
      </c>
      <c r="L426" s="67">
        <v>0</v>
      </c>
    </row>
    <row r="427" spans="2:12" ht="15" customHeight="1" x14ac:dyDescent="0.2">
      <c r="B427" s="65"/>
      <c r="C427" s="65" t="s">
        <v>18</v>
      </c>
      <c r="D427" s="67">
        <v>4562</v>
      </c>
      <c r="E427" s="67">
        <v>4196</v>
      </c>
      <c r="F427" s="68">
        <v>0.9197720298114862</v>
      </c>
      <c r="G427" s="67">
        <v>3581</v>
      </c>
      <c r="H427" s="68">
        <v>0.78496273564226215</v>
      </c>
      <c r="I427" s="67">
        <v>0</v>
      </c>
      <c r="J427" s="68">
        <v>0</v>
      </c>
      <c r="K427" s="67">
        <v>0</v>
      </c>
      <c r="L427" s="67">
        <v>0</v>
      </c>
    </row>
    <row r="428" spans="2:12" ht="15" customHeight="1" x14ac:dyDescent="0.2">
      <c r="B428" s="65"/>
      <c r="C428" s="65" t="s">
        <v>19</v>
      </c>
      <c r="D428" s="67">
        <v>4067</v>
      </c>
      <c r="E428" s="67">
        <v>3620</v>
      </c>
      <c r="F428" s="68">
        <v>0.89009097614949595</v>
      </c>
      <c r="G428" s="67">
        <v>3154</v>
      </c>
      <c r="H428" s="68">
        <v>0.77551020408163263</v>
      </c>
      <c r="I428" s="67">
        <v>5</v>
      </c>
      <c r="J428" s="68">
        <v>5.2585451358457498E-2</v>
      </c>
      <c r="K428" s="67">
        <v>0</v>
      </c>
      <c r="L428" s="67">
        <v>0</v>
      </c>
    </row>
    <row r="429" spans="2:12" ht="15" customHeight="1" x14ac:dyDescent="0.2">
      <c r="B429" s="65"/>
      <c r="C429" s="65" t="s">
        <v>20</v>
      </c>
      <c r="D429" s="67">
        <v>3026</v>
      </c>
      <c r="E429" s="67">
        <v>2724</v>
      </c>
      <c r="F429" s="68">
        <v>0.90019828155981496</v>
      </c>
      <c r="G429" s="67">
        <v>2370</v>
      </c>
      <c r="H429" s="68">
        <v>0.78321216126900195</v>
      </c>
      <c r="I429" s="67">
        <v>1</v>
      </c>
      <c r="J429" s="68">
        <v>1.4580801944106927E-2</v>
      </c>
      <c r="K429" s="67">
        <v>0</v>
      </c>
      <c r="L429" s="67">
        <v>0</v>
      </c>
    </row>
    <row r="430" spans="2:12" ht="15" customHeight="1" x14ac:dyDescent="0.2">
      <c r="B430" s="65"/>
      <c r="C430" s="65" t="s">
        <v>21</v>
      </c>
      <c r="D430" s="67">
        <v>2560</v>
      </c>
      <c r="E430" s="67">
        <v>2182</v>
      </c>
      <c r="F430" s="68">
        <v>0.85234374999999996</v>
      </c>
      <c r="G430" s="67">
        <v>1907</v>
      </c>
      <c r="H430" s="68">
        <v>0.74492187499999996</v>
      </c>
      <c r="I430" s="67">
        <v>2</v>
      </c>
      <c r="J430" s="68">
        <v>3.732503888024883E-2</v>
      </c>
      <c r="K430" s="67">
        <v>1</v>
      </c>
      <c r="L430" s="67">
        <v>1.8662519440124415E-2</v>
      </c>
    </row>
    <row r="431" spans="2:12" ht="15" customHeight="1" x14ac:dyDescent="0.2">
      <c r="B431" s="65" t="s">
        <v>79</v>
      </c>
      <c r="C431" s="65"/>
      <c r="D431" s="67">
        <v>38130</v>
      </c>
      <c r="E431" s="67">
        <v>34544</v>
      </c>
      <c r="F431" s="68">
        <v>0.90595331759769215</v>
      </c>
      <c r="G431" s="67">
        <v>29317</v>
      </c>
      <c r="H431" s="68">
        <v>0.76886965643849992</v>
      </c>
      <c r="I431" s="67">
        <v>44</v>
      </c>
      <c r="J431" s="68">
        <v>4.7908538245168317E-2</v>
      </c>
      <c r="K431" s="67">
        <v>1</v>
      </c>
      <c r="L431" s="67">
        <v>1.0888304146629162E-3</v>
      </c>
    </row>
    <row r="432" spans="2:12" ht="15" customHeight="1" x14ac:dyDescent="0.2">
      <c r="B432" s="65" t="s">
        <v>24</v>
      </c>
      <c r="C432" s="65" t="s">
        <v>9</v>
      </c>
      <c r="D432" s="67">
        <v>12579</v>
      </c>
      <c r="E432" s="67">
        <v>10643</v>
      </c>
      <c r="F432" s="68">
        <v>0.84609269417282773</v>
      </c>
      <c r="G432" s="67">
        <v>8539</v>
      </c>
      <c r="H432" s="68">
        <v>0.67882979569123136</v>
      </c>
      <c r="I432" s="67">
        <v>48</v>
      </c>
      <c r="J432" s="68">
        <v>0.15597075548334688</v>
      </c>
      <c r="K432" s="67">
        <v>0</v>
      </c>
      <c r="L432" s="67">
        <v>0</v>
      </c>
    </row>
    <row r="433" spans="2:12" ht="15" customHeight="1" x14ac:dyDescent="0.2">
      <c r="B433" s="65"/>
      <c r="C433" s="65" t="s">
        <v>14</v>
      </c>
      <c r="D433" s="67">
        <v>10624</v>
      </c>
      <c r="E433" s="67">
        <v>10078</v>
      </c>
      <c r="F433" s="68">
        <v>0.94860692771084343</v>
      </c>
      <c r="G433" s="67">
        <v>8246</v>
      </c>
      <c r="H433" s="68">
        <v>0.77616716867469882</v>
      </c>
      <c r="I433" s="67">
        <v>39</v>
      </c>
      <c r="J433" s="68">
        <v>0.13291678500426016</v>
      </c>
      <c r="K433" s="67">
        <v>0</v>
      </c>
      <c r="L433" s="67">
        <v>0</v>
      </c>
    </row>
    <row r="434" spans="2:12" ht="15" customHeight="1" x14ac:dyDescent="0.2">
      <c r="B434" s="65"/>
      <c r="C434" s="65" t="s">
        <v>15</v>
      </c>
      <c r="D434" s="67">
        <v>10082</v>
      </c>
      <c r="E434" s="67">
        <v>9738</v>
      </c>
      <c r="F434" s="68">
        <v>0.96587978575679434</v>
      </c>
      <c r="G434" s="67">
        <v>8155</v>
      </c>
      <c r="H434" s="68">
        <v>0.80886728823646104</v>
      </c>
      <c r="I434" s="67">
        <v>22</v>
      </c>
      <c r="J434" s="68">
        <v>7.9255478835184634E-2</v>
      </c>
      <c r="K434" s="67">
        <v>0</v>
      </c>
      <c r="L434" s="67">
        <v>0</v>
      </c>
    </row>
    <row r="435" spans="2:12" ht="15" customHeight="1" x14ac:dyDescent="0.2">
      <c r="B435" s="65"/>
      <c r="C435" s="65" t="s">
        <v>16</v>
      </c>
      <c r="D435" s="67">
        <v>10217</v>
      </c>
      <c r="E435" s="67">
        <v>10027</v>
      </c>
      <c r="F435" s="68">
        <v>0.98140354311441713</v>
      </c>
      <c r="G435" s="67">
        <v>8526</v>
      </c>
      <c r="H435" s="68">
        <v>0.83449153371831264</v>
      </c>
      <c r="I435" s="67">
        <v>8</v>
      </c>
      <c r="J435" s="68">
        <v>2.8486646884272999E-2</v>
      </c>
      <c r="K435" s="67">
        <v>0</v>
      </c>
      <c r="L435" s="67">
        <v>0</v>
      </c>
    </row>
    <row r="436" spans="2:12" ht="15" customHeight="1" x14ac:dyDescent="0.2">
      <c r="B436" s="65"/>
      <c r="C436" s="65" t="s">
        <v>17</v>
      </c>
      <c r="D436" s="67">
        <v>10131</v>
      </c>
      <c r="E436" s="67">
        <v>9913</v>
      </c>
      <c r="F436" s="68">
        <v>0.97848188727667551</v>
      </c>
      <c r="G436" s="67">
        <v>8481</v>
      </c>
      <c r="H436" s="68">
        <v>0.83713355048859939</v>
      </c>
      <c r="I436" s="67">
        <v>11</v>
      </c>
      <c r="J436" s="68">
        <v>4.04659717964439E-2</v>
      </c>
      <c r="K436" s="67">
        <v>0</v>
      </c>
      <c r="L436" s="67">
        <v>0</v>
      </c>
    </row>
    <row r="437" spans="2:12" ht="15" customHeight="1" x14ac:dyDescent="0.2">
      <c r="B437" s="65"/>
      <c r="C437" s="65" t="s">
        <v>18</v>
      </c>
      <c r="D437" s="67">
        <v>9333</v>
      </c>
      <c r="E437" s="67">
        <v>8807</v>
      </c>
      <c r="F437" s="68">
        <v>0.94364084431586848</v>
      </c>
      <c r="G437" s="67">
        <v>7508</v>
      </c>
      <c r="H437" s="68">
        <v>0.80445730204650168</v>
      </c>
      <c r="I437" s="67">
        <v>10</v>
      </c>
      <c r="J437" s="68">
        <v>4.2268404367735116E-2</v>
      </c>
      <c r="K437" s="67">
        <v>0</v>
      </c>
      <c r="L437" s="67">
        <v>0</v>
      </c>
    </row>
    <row r="438" spans="2:12" ht="15" customHeight="1" x14ac:dyDescent="0.2">
      <c r="B438" s="65"/>
      <c r="C438" s="65" t="s">
        <v>19</v>
      </c>
      <c r="D438" s="67">
        <v>7691</v>
      </c>
      <c r="E438" s="67">
        <v>7199</v>
      </c>
      <c r="F438" s="68">
        <v>0.93602912495124169</v>
      </c>
      <c r="G438" s="67">
        <v>6193</v>
      </c>
      <c r="H438" s="68">
        <v>0.80522688857105706</v>
      </c>
      <c r="I438" s="67">
        <v>4</v>
      </c>
      <c r="J438" s="68">
        <v>2.0645161290322581E-2</v>
      </c>
      <c r="K438" s="67">
        <v>0</v>
      </c>
      <c r="L438" s="67">
        <v>0</v>
      </c>
    </row>
    <row r="439" spans="2:12" ht="15" customHeight="1" x14ac:dyDescent="0.2">
      <c r="B439" s="65"/>
      <c r="C439" s="65" t="s">
        <v>20</v>
      </c>
      <c r="D439" s="67">
        <v>5924</v>
      </c>
      <c r="E439" s="67">
        <v>5556</v>
      </c>
      <c r="F439" s="68">
        <v>0.93787981093855499</v>
      </c>
      <c r="G439" s="67">
        <v>4852</v>
      </c>
      <c r="H439" s="68">
        <v>0.81904118838622553</v>
      </c>
      <c r="I439" s="67">
        <v>4</v>
      </c>
      <c r="J439" s="68">
        <v>2.6800670016750419E-2</v>
      </c>
      <c r="K439" s="67">
        <v>0</v>
      </c>
      <c r="L439" s="67">
        <v>0</v>
      </c>
    </row>
    <row r="440" spans="2:12" ht="15" customHeight="1" x14ac:dyDescent="0.2">
      <c r="B440" s="65"/>
      <c r="C440" s="65" t="s">
        <v>21</v>
      </c>
      <c r="D440" s="67">
        <v>4825</v>
      </c>
      <c r="E440" s="67">
        <v>4297</v>
      </c>
      <c r="F440" s="68">
        <v>0.89056994818652846</v>
      </c>
      <c r="G440" s="67">
        <v>3658</v>
      </c>
      <c r="H440" s="68">
        <v>0.75813471502590668</v>
      </c>
      <c r="I440" s="67">
        <v>3</v>
      </c>
      <c r="J440" s="68">
        <v>2.7169811320754716E-2</v>
      </c>
      <c r="K440" s="67">
        <v>0</v>
      </c>
      <c r="L440" s="67">
        <v>0</v>
      </c>
    </row>
    <row r="441" spans="2:12" ht="15" customHeight="1" x14ac:dyDescent="0.2">
      <c r="B441" s="65" t="s">
        <v>80</v>
      </c>
      <c r="C441" s="65"/>
      <c r="D441" s="67">
        <v>81406</v>
      </c>
      <c r="E441" s="67">
        <v>76258</v>
      </c>
      <c r="F441" s="68">
        <v>0.93676141807729163</v>
      </c>
      <c r="G441" s="67">
        <v>64158</v>
      </c>
      <c r="H441" s="68">
        <v>0.78812372552391718</v>
      </c>
      <c r="I441" s="67">
        <v>149</v>
      </c>
      <c r="J441" s="68">
        <v>7.0236084377577876E-2</v>
      </c>
      <c r="K441" s="67">
        <v>0</v>
      </c>
      <c r="L441" s="67">
        <v>0</v>
      </c>
    </row>
    <row r="442" spans="2:12" ht="15" customHeight="1" x14ac:dyDescent="0.2">
      <c r="B442" s="65" t="s">
        <v>36</v>
      </c>
      <c r="C442" s="65" t="s">
        <v>9</v>
      </c>
      <c r="D442" s="67">
        <v>1113</v>
      </c>
      <c r="E442" s="67">
        <v>960</v>
      </c>
      <c r="F442" s="68">
        <v>0.86253369272237201</v>
      </c>
      <c r="G442" s="67">
        <v>795</v>
      </c>
      <c r="H442" s="68">
        <v>0.7142857142857143</v>
      </c>
      <c r="I442" s="67">
        <v>1</v>
      </c>
      <c r="J442" s="68">
        <v>3.4090909090909095E-2</v>
      </c>
      <c r="K442" s="67">
        <v>0</v>
      </c>
      <c r="L442" s="67">
        <v>0</v>
      </c>
    </row>
    <row r="443" spans="2:12" ht="15" customHeight="1" x14ac:dyDescent="0.2">
      <c r="B443" s="65"/>
      <c r="C443" s="65" t="s">
        <v>14</v>
      </c>
      <c r="D443" s="67">
        <v>1006</v>
      </c>
      <c r="E443" s="67">
        <v>868</v>
      </c>
      <c r="F443" s="68">
        <v>0.86282306163021871</v>
      </c>
      <c r="G443" s="67">
        <v>735</v>
      </c>
      <c r="H443" s="68">
        <v>0.73061630218687867</v>
      </c>
      <c r="I443" s="67">
        <v>1</v>
      </c>
      <c r="J443" s="68">
        <v>3.6809815950920241E-2</v>
      </c>
      <c r="K443" s="67">
        <v>0</v>
      </c>
      <c r="L443" s="67">
        <v>0</v>
      </c>
    </row>
    <row r="444" spans="2:12" ht="15" customHeight="1" x14ac:dyDescent="0.2">
      <c r="B444" s="65"/>
      <c r="C444" s="65" t="s">
        <v>15</v>
      </c>
      <c r="D444" s="67">
        <v>1155</v>
      </c>
      <c r="E444" s="67">
        <v>1032</v>
      </c>
      <c r="F444" s="68">
        <v>0.89350649350649347</v>
      </c>
      <c r="G444" s="67">
        <v>882</v>
      </c>
      <c r="H444" s="68">
        <v>0.76363636363636367</v>
      </c>
      <c r="I444" s="67">
        <v>2</v>
      </c>
      <c r="J444" s="68">
        <v>6.6666666666666666E-2</v>
      </c>
      <c r="K444" s="67">
        <v>0</v>
      </c>
      <c r="L444" s="67">
        <v>0</v>
      </c>
    </row>
    <row r="445" spans="2:12" ht="15" customHeight="1" x14ac:dyDescent="0.2">
      <c r="B445" s="65"/>
      <c r="C445" s="65" t="s">
        <v>16</v>
      </c>
      <c r="D445" s="67">
        <v>1264</v>
      </c>
      <c r="E445" s="67">
        <v>1188</v>
      </c>
      <c r="F445" s="68">
        <v>0.939873417721519</v>
      </c>
      <c r="G445" s="67">
        <v>994</v>
      </c>
      <c r="H445" s="68">
        <v>0.78639240506329111</v>
      </c>
      <c r="I445" s="67">
        <v>0</v>
      </c>
      <c r="J445" s="68">
        <v>0</v>
      </c>
      <c r="K445" s="67">
        <v>0</v>
      </c>
      <c r="L445" s="67">
        <v>0</v>
      </c>
    </row>
    <row r="446" spans="2:12" ht="15" customHeight="1" x14ac:dyDescent="0.2">
      <c r="B446" s="65"/>
      <c r="C446" s="65" t="s">
        <v>17</v>
      </c>
      <c r="D446" s="67">
        <v>1428</v>
      </c>
      <c r="E446" s="67">
        <v>1324</v>
      </c>
      <c r="F446" s="68">
        <v>0.92717086834733897</v>
      </c>
      <c r="G446" s="67">
        <v>1086</v>
      </c>
      <c r="H446" s="68">
        <v>0.76050420168067223</v>
      </c>
      <c r="I446" s="67">
        <v>2</v>
      </c>
      <c r="J446" s="68">
        <v>5.454545454545455E-2</v>
      </c>
      <c r="K446" s="67">
        <v>0</v>
      </c>
      <c r="L446" s="67">
        <v>0</v>
      </c>
    </row>
    <row r="447" spans="2:12" ht="15" customHeight="1" x14ac:dyDescent="0.2">
      <c r="B447" s="65"/>
      <c r="C447" s="65" t="s">
        <v>18</v>
      </c>
      <c r="D447" s="67">
        <v>1369</v>
      </c>
      <c r="E447" s="67">
        <v>1211</v>
      </c>
      <c r="F447" s="68">
        <v>0.88458728999269542</v>
      </c>
      <c r="G447" s="67">
        <v>1027</v>
      </c>
      <c r="H447" s="68">
        <v>0.75018261504747996</v>
      </c>
      <c r="I447" s="67">
        <v>1</v>
      </c>
      <c r="J447" s="68">
        <v>3.045685279187817E-2</v>
      </c>
      <c r="K447" s="67">
        <v>0</v>
      </c>
      <c r="L447" s="67">
        <v>0</v>
      </c>
    </row>
    <row r="448" spans="2:12" ht="15" customHeight="1" x14ac:dyDescent="0.2">
      <c r="B448" s="65"/>
      <c r="C448" s="65" t="s">
        <v>19</v>
      </c>
      <c r="D448" s="67">
        <v>1389</v>
      </c>
      <c r="E448" s="67">
        <v>1282</v>
      </c>
      <c r="F448" s="68">
        <v>0.9229661627069834</v>
      </c>
      <c r="G448" s="67">
        <v>1099</v>
      </c>
      <c r="H448" s="68">
        <v>0.79121670266378685</v>
      </c>
      <c r="I448" s="67">
        <v>0</v>
      </c>
      <c r="J448" s="68">
        <v>0</v>
      </c>
      <c r="K448" s="67">
        <v>0</v>
      </c>
      <c r="L448" s="67">
        <v>0</v>
      </c>
    </row>
    <row r="449" spans="2:12" ht="15" customHeight="1" x14ac:dyDescent="0.2">
      <c r="B449" s="65"/>
      <c r="C449" s="65" t="s">
        <v>20</v>
      </c>
      <c r="D449" s="67">
        <v>1193</v>
      </c>
      <c r="E449" s="67">
        <v>1050</v>
      </c>
      <c r="F449" s="68">
        <v>0.88013411567476951</v>
      </c>
      <c r="G449" s="67">
        <v>887</v>
      </c>
      <c r="H449" s="68">
        <v>0.74350377200335294</v>
      </c>
      <c r="I449" s="67">
        <v>0</v>
      </c>
      <c r="J449" s="68">
        <v>0</v>
      </c>
      <c r="K449" s="67">
        <v>0</v>
      </c>
      <c r="L449" s="67">
        <v>0</v>
      </c>
    </row>
    <row r="450" spans="2:12" ht="15" customHeight="1" x14ac:dyDescent="0.2">
      <c r="B450" s="65"/>
      <c r="C450" s="65" t="s">
        <v>21</v>
      </c>
      <c r="D450" s="67">
        <v>1072</v>
      </c>
      <c r="E450" s="67">
        <v>941</v>
      </c>
      <c r="F450" s="68">
        <v>0.87779850746268662</v>
      </c>
      <c r="G450" s="67">
        <v>792</v>
      </c>
      <c r="H450" s="68">
        <v>0.73880597014925375</v>
      </c>
      <c r="I450" s="67">
        <v>1</v>
      </c>
      <c r="J450" s="68">
        <v>3.9473684210526321E-2</v>
      </c>
      <c r="K450" s="67">
        <v>0</v>
      </c>
      <c r="L450" s="67">
        <v>0</v>
      </c>
    </row>
    <row r="451" spans="2:12" ht="15" customHeight="1" x14ac:dyDescent="0.2">
      <c r="B451" s="65" t="s">
        <v>81</v>
      </c>
      <c r="C451" s="65"/>
      <c r="D451" s="67">
        <v>10989</v>
      </c>
      <c r="E451" s="67">
        <v>9856</v>
      </c>
      <c r="F451" s="68">
        <v>0.89689689689689689</v>
      </c>
      <c r="G451" s="67">
        <v>8297</v>
      </c>
      <c r="H451" s="68">
        <v>0.75502775502775499</v>
      </c>
      <c r="I451" s="67">
        <v>8</v>
      </c>
      <c r="J451" s="68">
        <v>2.8103044496487116E-2</v>
      </c>
      <c r="K451" s="67">
        <v>0</v>
      </c>
      <c r="L451" s="67">
        <v>0</v>
      </c>
    </row>
    <row r="452" spans="2:12" ht="15" customHeight="1" x14ac:dyDescent="0.2">
      <c r="B452" s="65" t="s">
        <v>29</v>
      </c>
      <c r="C452" s="65" t="s">
        <v>9</v>
      </c>
      <c r="D452" s="67">
        <v>3701</v>
      </c>
      <c r="E452" s="67">
        <v>3065</v>
      </c>
      <c r="F452" s="68">
        <v>0.82815455282356121</v>
      </c>
      <c r="G452" s="67">
        <v>2538</v>
      </c>
      <c r="H452" s="68">
        <v>0.68576060524182658</v>
      </c>
      <c r="I452" s="67">
        <v>10</v>
      </c>
      <c r="J452" s="68">
        <v>0.11009174311926606</v>
      </c>
      <c r="K452" s="67">
        <v>0</v>
      </c>
      <c r="L452" s="67">
        <v>0</v>
      </c>
    </row>
    <row r="453" spans="2:12" ht="15" customHeight="1" x14ac:dyDescent="0.2">
      <c r="B453" s="65"/>
      <c r="C453" s="65" t="s">
        <v>14</v>
      </c>
      <c r="D453" s="67">
        <v>3718</v>
      </c>
      <c r="E453" s="67">
        <v>3390</v>
      </c>
      <c r="F453" s="68">
        <v>0.91178052716514257</v>
      </c>
      <c r="G453" s="67">
        <v>2891</v>
      </c>
      <c r="H453" s="68">
        <v>0.77756858526089301</v>
      </c>
      <c r="I453" s="67">
        <v>12</v>
      </c>
      <c r="J453" s="68">
        <v>0.11474103585657371</v>
      </c>
      <c r="K453" s="67">
        <v>0</v>
      </c>
      <c r="L453" s="67">
        <v>0</v>
      </c>
    </row>
    <row r="454" spans="2:12" ht="15" customHeight="1" x14ac:dyDescent="0.2">
      <c r="B454" s="65"/>
      <c r="C454" s="65" t="s">
        <v>15</v>
      </c>
      <c r="D454" s="67">
        <v>3931</v>
      </c>
      <c r="E454" s="67">
        <v>3610</v>
      </c>
      <c r="F454" s="68">
        <v>0.91834138895955231</v>
      </c>
      <c r="G454" s="67">
        <v>3115</v>
      </c>
      <c r="H454" s="68">
        <v>0.79241923174764695</v>
      </c>
      <c r="I454" s="67">
        <v>7</v>
      </c>
      <c r="J454" s="68">
        <v>6.9536423841059597E-2</v>
      </c>
      <c r="K454" s="67">
        <v>0</v>
      </c>
      <c r="L454" s="67">
        <v>0</v>
      </c>
    </row>
    <row r="455" spans="2:12" ht="15" customHeight="1" x14ac:dyDescent="0.2">
      <c r="B455" s="65"/>
      <c r="C455" s="65" t="s">
        <v>16</v>
      </c>
      <c r="D455" s="67">
        <v>4606</v>
      </c>
      <c r="E455" s="67">
        <v>4337</v>
      </c>
      <c r="F455" s="68">
        <v>0.94159791576204954</v>
      </c>
      <c r="G455" s="67">
        <v>3787</v>
      </c>
      <c r="H455" s="68">
        <v>0.82218844984802431</v>
      </c>
      <c r="I455" s="67">
        <v>5</v>
      </c>
      <c r="J455" s="68">
        <v>3.9011703511053319E-2</v>
      </c>
      <c r="K455" s="67">
        <v>0</v>
      </c>
      <c r="L455" s="67">
        <v>0</v>
      </c>
    </row>
    <row r="456" spans="2:12" ht="15" customHeight="1" x14ac:dyDescent="0.2">
      <c r="B456" s="65"/>
      <c r="C456" s="65" t="s">
        <v>17</v>
      </c>
      <c r="D456" s="67">
        <v>4953</v>
      </c>
      <c r="E456" s="67">
        <v>4889</v>
      </c>
      <c r="F456" s="68">
        <v>0.98707853825964065</v>
      </c>
      <c r="G456" s="67">
        <v>4262</v>
      </c>
      <c r="H456" s="68">
        <v>0.86048859277205736</v>
      </c>
      <c r="I456" s="67">
        <v>1</v>
      </c>
      <c r="J456" s="68">
        <v>7.1641791044776111E-3</v>
      </c>
      <c r="K456" s="67">
        <v>0</v>
      </c>
      <c r="L456" s="67">
        <v>0</v>
      </c>
    </row>
    <row r="457" spans="2:12" ht="15" customHeight="1" x14ac:dyDescent="0.2">
      <c r="B457" s="65"/>
      <c r="C457" s="65" t="s">
        <v>18</v>
      </c>
      <c r="D457" s="67">
        <v>4941</v>
      </c>
      <c r="E457" s="67">
        <v>4844</v>
      </c>
      <c r="F457" s="68">
        <v>0.98036834648856508</v>
      </c>
      <c r="G457" s="67">
        <v>4229</v>
      </c>
      <c r="H457" s="68">
        <v>0.85589961546245696</v>
      </c>
      <c r="I457" s="67">
        <v>1</v>
      </c>
      <c r="J457" s="68">
        <v>7.6579451180599865E-3</v>
      </c>
      <c r="K457" s="67">
        <v>0</v>
      </c>
      <c r="L457" s="67">
        <v>0</v>
      </c>
    </row>
    <row r="458" spans="2:12" ht="15" customHeight="1" x14ac:dyDescent="0.2">
      <c r="B458" s="65"/>
      <c r="C458" s="65" t="s">
        <v>19</v>
      </c>
      <c r="D458" s="67">
        <v>4711</v>
      </c>
      <c r="E458" s="67">
        <v>4451</v>
      </c>
      <c r="F458" s="68">
        <v>0.94481001910422413</v>
      </c>
      <c r="G458" s="67">
        <v>3901</v>
      </c>
      <c r="H458" s="68">
        <v>0.82806198259392905</v>
      </c>
      <c r="I458" s="67">
        <v>1</v>
      </c>
      <c r="J458" s="68">
        <v>8.253094910591471E-3</v>
      </c>
      <c r="K458" s="67">
        <v>1</v>
      </c>
      <c r="L458" s="67">
        <v>8.253094910591471E-3</v>
      </c>
    </row>
    <row r="459" spans="2:12" ht="15" customHeight="1" x14ac:dyDescent="0.2">
      <c r="B459" s="65"/>
      <c r="C459" s="65" t="s">
        <v>20</v>
      </c>
      <c r="D459" s="67">
        <v>3979</v>
      </c>
      <c r="E459" s="67">
        <v>3660</v>
      </c>
      <c r="F459" s="68">
        <v>0.91982910278964569</v>
      </c>
      <c r="G459" s="67">
        <v>3248</v>
      </c>
      <c r="H459" s="68">
        <v>0.81628549886906254</v>
      </c>
      <c r="I459" s="67">
        <v>2</v>
      </c>
      <c r="J459" s="68">
        <v>2.0117351215423303E-2</v>
      </c>
      <c r="K459" s="67">
        <v>0</v>
      </c>
      <c r="L459" s="67">
        <v>0</v>
      </c>
    </row>
    <row r="460" spans="2:12" ht="15" customHeight="1" x14ac:dyDescent="0.2">
      <c r="B460" s="65"/>
      <c r="C460" s="65" t="s">
        <v>21</v>
      </c>
      <c r="D460" s="67">
        <v>3634</v>
      </c>
      <c r="E460" s="67">
        <v>3201</v>
      </c>
      <c r="F460" s="68">
        <v>0.8808475509080903</v>
      </c>
      <c r="G460" s="67">
        <v>2779</v>
      </c>
      <c r="H460" s="68">
        <v>0.76472206934507425</v>
      </c>
      <c r="I460" s="67">
        <v>3</v>
      </c>
      <c r="J460" s="68">
        <v>3.4715525554484088E-2</v>
      </c>
      <c r="K460" s="67">
        <v>0</v>
      </c>
      <c r="L460" s="67">
        <v>0</v>
      </c>
    </row>
    <row r="461" spans="2:12" ht="15" customHeight="1" x14ac:dyDescent="0.2">
      <c r="B461" s="65" t="s">
        <v>82</v>
      </c>
      <c r="C461" s="65"/>
      <c r="D461" s="67">
        <v>38174</v>
      </c>
      <c r="E461" s="67">
        <v>35447</v>
      </c>
      <c r="F461" s="68">
        <v>0.92856394404568554</v>
      </c>
      <c r="G461" s="67">
        <v>30750</v>
      </c>
      <c r="H461" s="68">
        <v>0.80552208309320483</v>
      </c>
      <c r="I461" s="67">
        <v>42</v>
      </c>
      <c r="J461" s="68">
        <v>4.1940584172422406E-2</v>
      </c>
      <c r="K461" s="67">
        <v>1</v>
      </c>
      <c r="L461" s="67">
        <v>9.9858533743862866E-4</v>
      </c>
    </row>
    <row r="462" spans="2:12" ht="15" customHeight="1" x14ac:dyDescent="0.2">
      <c r="B462" s="65" t="s">
        <v>38</v>
      </c>
      <c r="C462" s="65" t="s">
        <v>9</v>
      </c>
      <c r="D462" s="67">
        <v>982</v>
      </c>
      <c r="E462" s="67">
        <v>846</v>
      </c>
      <c r="F462" s="68">
        <v>0.86150712830957232</v>
      </c>
      <c r="G462" s="67">
        <v>710</v>
      </c>
      <c r="H462" s="68">
        <v>0.72301425661914465</v>
      </c>
      <c r="I462" s="67">
        <v>3</v>
      </c>
      <c r="J462" s="68">
        <v>0.12040133779264213</v>
      </c>
      <c r="K462" s="67">
        <v>0</v>
      </c>
      <c r="L462" s="67">
        <v>0</v>
      </c>
    </row>
    <row r="463" spans="2:12" ht="15" customHeight="1" x14ac:dyDescent="0.2">
      <c r="B463" s="65"/>
      <c r="C463" s="65" t="s">
        <v>14</v>
      </c>
      <c r="D463" s="67">
        <v>839</v>
      </c>
      <c r="E463" s="67">
        <v>733</v>
      </c>
      <c r="F463" s="68">
        <v>0.8736591179976162</v>
      </c>
      <c r="G463" s="67">
        <v>621</v>
      </c>
      <c r="H463" s="68">
        <v>0.74016686531585218</v>
      </c>
      <c r="I463" s="67">
        <v>5</v>
      </c>
      <c r="J463" s="68">
        <v>0.22556390977443608</v>
      </c>
      <c r="K463" s="67">
        <v>0</v>
      </c>
      <c r="L463" s="67">
        <v>0</v>
      </c>
    </row>
    <row r="464" spans="2:12" ht="15" customHeight="1" x14ac:dyDescent="0.2">
      <c r="B464" s="65"/>
      <c r="C464" s="65" t="s">
        <v>15</v>
      </c>
      <c r="D464" s="67">
        <v>936</v>
      </c>
      <c r="E464" s="67">
        <v>800</v>
      </c>
      <c r="F464" s="68">
        <v>0.85470085470085466</v>
      </c>
      <c r="G464" s="67">
        <v>690</v>
      </c>
      <c r="H464" s="68">
        <v>0.73717948717948723</v>
      </c>
      <c r="I464" s="67">
        <v>2</v>
      </c>
      <c r="J464" s="68">
        <v>8.4805653710247356E-2</v>
      </c>
      <c r="K464" s="67">
        <v>0</v>
      </c>
      <c r="L464" s="67">
        <v>0</v>
      </c>
    </row>
    <row r="465" spans="2:12" ht="15" customHeight="1" x14ac:dyDescent="0.2">
      <c r="B465" s="65"/>
      <c r="C465" s="65" t="s">
        <v>16</v>
      </c>
      <c r="D465" s="67">
        <v>996</v>
      </c>
      <c r="E465" s="67">
        <v>955</v>
      </c>
      <c r="F465" s="68">
        <v>0.95883534136546189</v>
      </c>
      <c r="G465" s="67">
        <v>816</v>
      </c>
      <c r="H465" s="68">
        <v>0.81927710843373491</v>
      </c>
      <c r="I465" s="67">
        <v>1</v>
      </c>
      <c r="J465" s="68">
        <v>3.7854889589905363E-2</v>
      </c>
      <c r="K465" s="67">
        <v>0</v>
      </c>
      <c r="L465" s="67">
        <v>0</v>
      </c>
    </row>
    <row r="466" spans="2:12" ht="15" customHeight="1" x14ac:dyDescent="0.2">
      <c r="B466" s="65"/>
      <c r="C466" s="65" t="s">
        <v>17</v>
      </c>
      <c r="D466" s="67">
        <v>1100</v>
      </c>
      <c r="E466" s="67">
        <v>1020</v>
      </c>
      <c r="F466" s="68">
        <v>0.92727272727272725</v>
      </c>
      <c r="G466" s="67">
        <v>869</v>
      </c>
      <c r="H466" s="68">
        <v>0.79</v>
      </c>
      <c r="I466" s="67">
        <v>0</v>
      </c>
      <c r="J466" s="68">
        <v>0</v>
      </c>
      <c r="K466" s="67">
        <v>0</v>
      </c>
      <c r="L466" s="67">
        <v>0</v>
      </c>
    </row>
    <row r="467" spans="2:12" ht="15" customHeight="1" x14ac:dyDescent="0.2">
      <c r="B467" s="65"/>
      <c r="C467" s="65" t="s">
        <v>18</v>
      </c>
      <c r="D467" s="67">
        <v>1129</v>
      </c>
      <c r="E467" s="67">
        <v>1062</v>
      </c>
      <c r="F467" s="68">
        <v>0.94065544729849426</v>
      </c>
      <c r="G467" s="67">
        <v>895</v>
      </c>
      <c r="H467" s="68">
        <v>0.79273693534100975</v>
      </c>
      <c r="I467" s="67">
        <v>0</v>
      </c>
      <c r="J467" s="68">
        <v>0</v>
      </c>
      <c r="K467" s="67">
        <v>0</v>
      </c>
      <c r="L467" s="67">
        <v>0</v>
      </c>
    </row>
    <row r="468" spans="2:12" ht="15" customHeight="1" x14ac:dyDescent="0.2">
      <c r="B468" s="65"/>
      <c r="C468" s="65" t="s">
        <v>19</v>
      </c>
      <c r="D468" s="67">
        <v>1073</v>
      </c>
      <c r="E468" s="67">
        <v>986</v>
      </c>
      <c r="F468" s="68">
        <v>0.91891891891891897</v>
      </c>
      <c r="G468" s="67">
        <v>861</v>
      </c>
      <c r="H468" s="68">
        <v>0.80242311276794032</v>
      </c>
      <c r="I468" s="67">
        <v>0</v>
      </c>
      <c r="J468" s="68">
        <v>0</v>
      </c>
      <c r="K468" s="67">
        <v>0</v>
      </c>
      <c r="L468" s="67">
        <v>0</v>
      </c>
    </row>
    <row r="469" spans="2:12" ht="15" customHeight="1" x14ac:dyDescent="0.2">
      <c r="B469" s="65"/>
      <c r="C469" s="65" t="s">
        <v>20</v>
      </c>
      <c r="D469" s="67">
        <v>819</v>
      </c>
      <c r="E469" s="67">
        <v>740</v>
      </c>
      <c r="F469" s="68">
        <v>0.90354090354090355</v>
      </c>
      <c r="G469" s="67">
        <v>652</v>
      </c>
      <c r="H469" s="68">
        <v>0.79609279609279604</v>
      </c>
      <c r="I469" s="67">
        <v>0</v>
      </c>
      <c r="J469" s="68">
        <v>0</v>
      </c>
      <c r="K469" s="67">
        <v>0</v>
      </c>
      <c r="L469" s="67">
        <v>0</v>
      </c>
    </row>
    <row r="470" spans="2:12" ht="15" customHeight="1" x14ac:dyDescent="0.2">
      <c r="B470" s="65"/>
      <c r="C470" s="65" t="s">
        <v>21</v>
      </c>
      <c r="D470" s="67">
        <v>656</v>
      </c>
      <c r="E470" s="67">
        <v>536</v>
      </c>
      <c r="F470" s="68">
        <v>0.81707317073170727</v>
      </c>
      <c r="G470" s="67">
        <v>476</v>
      </c>
      <c r="H470" s="68">
        <v>0.72560975609756095</v>
      </c>
      <c r="I470" s="67">
        <v>0</v>
      </c>
      <c r="J470" s="68">
        <v>0</v>
      </c>
      <c r="K470" s="67">
        <v>0</v>
      </c>
      <c r="L470" s="67">
        <v>0</v>
      </c>
    </row>
    <row r="471" spans="2:12" ht="15" customHeight="1" x14ac:dyDescent="0.2">
      <c r="B471" s="65" t="s">
        <v>83</v>
      </c>
      <c r="C471" s="65"/>
      <c r="D471" s="67">
        <v>8530</v>
      </c>
      <c r="E471" s="67">
        <v>7678</v>
      </c>
      <c r="F471" s="68">
        <v>0.90011723329425553</v>
      </c>
      <c r="G471" s="67">
        <v>6590</v>
      </c>
      <c r="H471" s="68">
        <v>0.77256740914419697</v>
      </c>
      <c r="I471" s="67">
        <v>11</v>
      </c>
      <c r="J471" s="68">
        <v>5.090628615503278E-2</v>
      </c>
      <c r="K471" s="67">
        <v>0</v>
      </c>
      <c r="L471" s="67">
        <v>0</v>
      </c>
    </row>
    <row r="472" spans="2:12" ht="15" customHeight="1" x14ac:dyDescent="0.2">
      <c r="B472" s="65" t="s">
        <v>23</v>
      </c>
      <c r="C472" s="65" t="s">
        <v>9</v>
      </c>
      <c r="D472" s="67">
        <v>16868</v>
      </c>
      <c r="E472" s="67">
        <v>14842</v>
      </c>
      <c r="F472" s="68">
        <v>0.87989091771401473</v>
      </c>
      <c r="G472" s="67">
        <v>12289</v>
      </c>
      <c r="H472" s="68">
        <v>0.72853924590941432</v>
      </c>
      <c r="I472" s="67">
        <v>63</v>
      </c>
      <c r="J472" s="68">
        <v>0.13907284768211919</v>
      </c>
      <c r="K472" s="67">
        <v>0</v>
      </c>
      <c r="L472" s="67">
        <v>0</v>
      </c>
    </row>
    <row r="473" spans="2:12" ht="15" customHeight="1" x14ac:dyDescent="0.2">
      <c r="B473" s="65"/>
      <c r="C473" s="65" t="s">
        <v>14</v>
      </c>
      <c r="D473" s="67">
        <v>16255</v>
      </c>
      <c r="E473" s="67">
        <v>14029</v>
      </c>
      <c r="F473" s="68">
        <v>0.86305752076284226</v>
      </c>
      <c r="G473" s="67">
        <v>11861</v>
      </c>
      <c r="H473" s="68">
        <v>0.72968317440787445</v>
      </c>
      <c r="I473" s="67">
        <v>58</v>
      </c>
      <c r="J473" s="68">
        <v>0.13575190169689877</v>
      </c>
      <c r="K473" s="67">
        <v>0</v>
      </c>
      <c r="L473" s="67">
        <v>0</v>
      </c>
    </row>
    <row r="474" spans="2:12" ht="15" customHeight="1" x14ac:dyDescent="0.2">
      <c r="B474" s="65"/>
      <c r="C474" s="65" t="s">
        <v>15</v>
      </c>
      <c r="D474" s="67">
        <v>15739</v>
      </c>
      <c r="E474" s="67">
        <v>14136</v>
      </c>
      <c r="F474" s="68">
        <v>0.89815108964991419</v>
      </c>
      <c r="G474" s="67">
        <v>11893</v>
      </c>
      <c r="H474" s="68">
        <v>0.75563885888557092</v>
      </c>
      <c r="I474" s="67">
        <v>45</v>
      </c>
      <c r="J474" s="68">
        <v>0.10957792207792208</v>
      </c>
      <c r="K474" s="67">
        <v>0</v>
      </c>
      <c r="L474" s="67">
        <v>0</v>
      </c>
    </row>
    <row r="475" spans="2:12" ht="15" customHeight="1" x14ac:dyDescent="0.2">
      <c r="B475" s="65"/>
      <c r="C475" s="65" t="s">
        <v>16</v>
      </c>
      <c r="D475" s="67">
        <v>17189</v>
      </c>
      <c r="E475" s="67">
        <v>15468</v>
      </c>
      <c r="F475" s="68">
        <v>0.89987782884402812</v>
      </c>
      <c r="G475" s="67">
        <v>13097</v>
      </c>
      <c r="H475" s="68">
        <v>0.76194077607772415</v>
      </c>
      <c r="I475" s="67">
        <v>24</v>
      </c>
      <c r="J475" s="68">
        <v>5.4752851711026618E-2</v>
      </c>
      <c r="K475" s="67">
        <v>0</v>
      </c>
      <c r="L475" s="67">
        <v>0</v>
      </c>
    </row>
    <row r="476" spans="2:12" ht="15" customHeight="1" x14ac:dyDescent="0.2">
      <c r="B476" s="65"/>
      <c r="C476" s="65" t="s">
        <v>17</v>
      </c>
      <c r="D476" s="67">
        <v>17657</v>
      </c>
      <c r="E476" s="67">
        <v>16228</v>
      </c>
      <c r="F476" s="68">
        <v>0.91906892450586175</v>
      </c>
      <c r="G476" s="67">
        <v>13693</v>
      </c>
      <c r="H476" s="68">
        <v>0.77549980177833155</v>
      </c>
      <c r="I476" s="67">
        <v>12</v>
      </c>
      <c r="J476" s="68">
        <v>2.7221172022684311E-2</v>
      </c>
      <c r="K476" s="67">
        <v>0</v>
      </c>
      <c r="L476" s="67">
        <v>0</v>
      </c>
    </row>
    <row r="477" spans="2:12" ht="15" customHeight="1" x14ac:dyDescent="0.2">
      <c r="B477" s="65"/>
      <c r="C477" s="65" t="s">
        <v>18</v>
      </c>
      <c r="D477" s="67">
        <v>16738</v>
      </c>
      <c r="E477" s="67">
        <v>14847</v>
      </c>
      <c r="F477" s="68">
        <v>0.88702353925200139</v>
      </c>
      <c r="G477" s="67">
        <v>12519</v>
      </c>
      <c r="H477" s="68">
        <v>0.74793882184251403</v>
      </c>
      <c r="I477" s="67">
        <v>8</v>
      </c>
      <c r="J477" s="68">
        <v>1.9842910293509715E-2</v>
      </c>
      <c r="K477" s="67">
        <v>0</v>
      </c>
      <c r="L477" s="67">
        <v>0</v>
      </c>
    </row>
    <row r="478" spans="2:12" ht="15" customHeight="1" x14ac:dyDescent="0.2">
      <c r="B478" s="65"/>
      <c r="C478" s="65" t="s">
        <v>19</v>
      </c>
      <c r="D478" s="67">
        <v>14745</v>
      </c>
      <c r="E478" s="67">
        <v>12729</v>
      </c>
      <c r="F478" s="68">
        <v>0.86327568667344867</v>
      </c>
      <c r="G478" s="67">
        <v>10843</v>
      </c>
      <c r="H478" s="68">
        <v>0.73536792132926421</v>
      </c>
      <c r="I478" s="67">
        <v>9</v>
      </c>
      <c r="J478" s="68">
        <v>2.6438188494492042E-2</v>
      </c>
      <c r="K478" s="67">
        <v>0</v>
      </c>
      <c r="L478" s="67">
        <v>0</v>
      </c>
    </row>
    <row r="479" spans="2:12" ht="15" customHeight="1" x14ac:dyDescent="0.2">
      <c r="B479" s="65"/>
      <c r="C479" s="65" t="s">
        <v>20</v>
      </c>
      <c r="D479" s="67">
        <v>11830</v>
      </c>
      <c r="E479" s="67">
        <v>9885</v>
      </c>
      <c r="F479" s="68">
        <v>0.83558748943364325</v>
      </c>
      <c r="G479" s="67">
        <v>8544</v>
      </c>
      <c r="H479" s="68">
        <v>0.72223161453930684</v>
      </c>
      <c r="I479" s="67">
        <v>8</v>
      </c>
      <c r="J479" s="68">
        <v>3.0427892234548334E-2</v>
      </c>
      <c r="K479" s="67">
        <v>0</v>
      </c>
      <c r="L479" s="67">
        <v>0</v>
      </c>
    </row>
    <row r="480" spans="2:12" ht="15" customHeight="1" x14ac:dyDescent="0.2">
      <c r="B480" s="65"/>
      <c r="C480" s="65" t="s">
        <v>21</v>
      </c>
      <c r="D480" s="67">
        <v>10032</v>
      </c>
      <c r="E480" s="67">
        <v>7994</v>
      </c>
      <c r="F480" s="68">
        <v>0.79685007974481659</v>
      </c>
      <c r="G480" s="67">
        <v>6800</v>
      </c>
      <c r="H480" s="68">
        <v>0.67783094098883567</v>
      </c>
      <c r="I480" s="67">
        <v>6</v>
      </c>
      <c r="J480" s="68">
        <v>2.7972027972027972E-2</v>
      </c>
      <c r="K480" s="67">
        <v>0</v>
      </c>
      <c r="L480" s="67">
        <v>0</v>
      </c>
    </row>
    <row r="481" spans="2:12" ht="15" customHeight="1" x14ac:dyDescent="0.2">
      <c r="B481" s="65" t="s">
        <v>84</v>
      </c>
      <c r="C481" s="65"/>
      <c r="D481" s="67">
        <v>137053</v>
      </c>
      <c r="E481" s="67">
        <v>120158</v>
      </c>
      <c r="F481" s="68">
        <v>0.87672652185650801</v>
      </c>
      <c r="G481" s="67">
        <v>101539</v>
      </c>
      <c r="H481" s="68">
        <v>0.74087396846475451</v>
      </c>
      <c r="I481" s="67">
        <v>233</v>
      </c>
      <c r="J481" s="68">
        <v>6.8709606074754875E-2</v>
      </c>
      <c r="K481" s="67">
        <v>0</v>
      </c>
      <c r="L481" s="67">
        <v>0</v>
      </c>
    </row>
    <row r="482" spans="2:12" ht="15" customHeight="1" x14ac:dyDescent="0.2">
      <c r="B482" s="65" t="s">
        <v>31</v>
      </c>
      <c r="C482" s="65" t="s">
        <v>9</v>
      </c>
      <c r="D482" s="67">
        <v>1629</v>
      </c>
      <c r="E482" s="67">
        <v>1388</v>
      </c>
      <c r="F482" s="68">
        <v>0.85205647636586868</v>
      </c>
      <c r="G482" s="67">
        <v>1178</v>
      </c>
      <c r="H482" s="68">
        <v>0.72314303253529777</v>
      </c>
      <c r="I482" s="67">
        <v>3</v>
      </c>
      <c r="J482" s="68">
        <v>7.2144288577154311E-2</v>
      </c>
      <c r="K482" s="67">
        <v>0</v>
      </c>
      <c r="L482" s="67">
        <v>0</v>
      </c>
    </row>
    <row r="483" spans="2:12" ht="15" customHeight="1" x14ac:dyDescent="0.2">
      <c r="B483" s="65"/>
      <c r="C483" s="65" t="s">
        <v>14</v>
      </c>
      <c r="D483" s="67">
        <v>1417</v>
      </c>
      <c r="E483" s="67">
        <v>1208</v>
      </c>
      <c r="F483" s="68">
        <v>0.8525052928722654</v>
      </c>
      <c r="G483" s="67">
        <v>1046</v>
      </c>
      <c r="H483" s="68">
        <v>0.73817925194071987</v>
      </c>
      <c r="I483" s="67">
        <v>5</v>
      </c>
      <c r="J483" s="68">
        <v>0.13274336283185842</v>
      </c>
      <c r="K483" s="67">
        <v>0</v>
      </c>
      <c r="L483" s="67">
        <v>0</v>
      </c>
    </row>
    <row r="484" spans="2:12" ht="15" customHeight="1" x14ac:dyDescent="0.2">
      <c r="B484" s="65"/>
      <c r="C484" s="65" t="s">
        <v>15</v>
      </c>
      <c r="D484" s="67">
        <v>1466</v>
      </c>
      <c r="E484" s="67">
        <v>1275</v>
      </c>
      <c r="F484" s="68">
        <v>0.86971350613915421</v>
      </c>
      <c r="G484" s="67">
        <v>1109</v>
      </c>
      <c r="H484" s="68">
        <v>0.75648021828103684</v>
      </c>
      <c r="I484" s="67">
        <v>2</v>
      </c>
      <c r="J484" s="68">
        <v>5.3811659192825115E-2</v>
      </c>
      <c r="K484" s="67">
        <v>0</v>
      </c>
      <c r="L484" s="67">
        <v>0</v>
      </c>
    </row>
    <row r="485" spans="2:12" ht="15" customHeight="1" x14ac:dyDescent="0.2">
      <c r="B485" s="65"/>
      <c r="C485" s="65" t="s">
        <v>16</v>
      </c>
      <c r="D485" s="67">
        <v>1731</v>
      </c>
      <c r="E485" s="67">
        <v>1552</v>
      </c>
      <c r="F485" s="68">
        <v>0.89659156556903519</v>
      </c>
      <c r="G485" s="67">
        <v>1359</v>
      </c>
      <c r="H485" s="68">
        <v>0.78509532062391685</v>
      </c>
      <c r="I485" s="67">
        <v>0</v>
      </c>
      <c r="J485" s="68">
        <v>0</v>
      </c>
      <c r="K485" s="67">
        <v>0</v>
      </c>
      <c r="L485" s="67">
        <v>0</v>
      </c>
    </row>
    <row r="486" spans="2:12" ht="15" customHeight="1" x14ac:dyDescent="0.2">
      <c r="B486" s="65"/>
      <c r="C486" s="65" t="s">
        <v>17</v>
      </c>
      <c r="D486" s="67">
        <v>1874</v>
      </c>
      <c r="E486" s="67">
        <v>1738</v>
      </c>
      <c r="F486" s="68">
        <v>0.92742796157950902</v>
      </c>
      <c r="G486" s="67">
        <v>1518</v>
      </c>
      <c r="H486" s="68">
        <v>0.81003201707577377</v>
      </c>
      <c r="I486" s="67">
        <v>2</v>
      </c>
      <c r="J486" s="68">
        <v>4.0816326530612242E-2</v>
      </c>
      <c r="K486" s="67">
        <v>0</v>
      </c>
      <c r="L486" s="67">
        <v>0</v>
      </c>
    </row>
    <row r="487" spans="2:12" ht="15" customHeight="1" x14ac:dyDescent="0.2">
      <c r="B487" s="65"/>
      <c r="C487" s="65" t="s">
        <v>18</v>
      </c>
      <c r="D487" s="67">
        <v>1938</v>
      </c>
      <c r="E487" s="67">
        <v>1784</v>
      </c>
      <c r="F487" s="68">
        <v>0.92053663570691435</v>
      </c>
      <c r="G487" s="67">
        <v>1569</v>
      </c>
      <c r="H487" s="68">
        <v>0.80959752321981426</v>
      </c>
      <c r="I487" s="67">
        <v>2</v>
      </c>
      <c r="J487" s="68">
        <v>4.1308089500860588E-2</v>
      </c>
      <c r="K487" s="67">
        <v>0</v>
      </c>
      <c r="L487" s="67">
        <v>0</v>
      </c>
    </row>
    <row r="488" spans="2:12" ht="15" customHeight="1" x14ac:dyDescent="0.2">
      <c r="B488" s="65"/>
      <c r="C488" s="65" t="s">
        <v>19</v>
      </c>
      <c r="D488" s="67">
        <v>1831</v>
      </c>
      <c r="E488" s="67">
        <v>1601</v>
      </c>
      <c r="F488" s="68">
        <v>0.87438558164937197</v>
      </c>
      <c r="G488" s="67">
        <v>1426</v>
      </c>
      <c r="H488" s="68">
        <v>0.77880939377389402</v>
      </c>
      <c r="I488" s="67">
        <v>1</v>
      </c>
      <c r="J488" s="68">
        <v>2.1739130434782608E-2</v>
      </c>
      <c r="K488" s="67">
        <v>0</v>
      </c>
      <c r="L488" s="67">
        <v>0</v>
      </c>
    </row>
    <row r="489" spans="2:12" ht="15" customHeight="1" x14ac:dyDescent="0.2">
      <c r="B489" s="65"/>
      <c r="C489" s="65" t="s">
        <v>20</v>
      </c>
      <c r="D489" s="67">
        <v>1544</v>
      </c>
      <c r="E489" s="67">
        <v>1349</v>
      </c>
      <c r="F489" s="68">
        <v>0.87370466321243523</v>
      </c>
      <c r="G489" s="67">
        <v>1192</v>
      </c>
      <c r="H489" s="68">
        <v>0.772020725388601</v>
      </c>
      <c r="I489" s="67">
        <v>1</v>
      </c>
      <c r="J489" s="68">
        <v>2.8846153846153848E-2</v>
      </c>
      <c r="K489" s="67">
        <v>0</v>
      </c>
      <c r="L489" s="67">
        <v>0</v>
      </c>
    </row>
    <row r="490" spans="2:12" ht="15" customHeight="1" x14ac:dyDescent="0.2">
      <c r="B490" s="65"/>
      <c r="C490" s="65" t="s">
        <v>21</v>
      </c>
      <c r="D490" s="67">
        <v>1397</v>
      </c>
      <c r="E490" s="67">
        <v>1160</v>
      </c>
      <c r="F490" s="68">
        <v>0.83035075161059413</v>
      </c>
      <c r="G490" s="67">
        <v>1021</v>
      </c>
      <c r="H490" s="68">
        <v>0.73085182534001436</v>
      </c>
      <c r="I490" s="67">
        <v>0</v>
      </c>
      <c r="J490" s="68">
        <v>0</v>
      </c>
      <c r="K490" s="67">
        <v>0</v>
      </c>
      <c r="L490" s="67">
        <v>0</v>
      </c>
    </row>
    <row r="491" spans="2:12" ht="15" customHeight="1" x14ac:dyDescent="0.2">
      <c r="B491" s="65" t="s">
        <v>85</v>
      </c>
      <c r="C491" s="65"/>
      <c r="D491" s="67">
        <v>14827</v>
      </c>
      <c r="E491" s="67">
        <v>13055</v>
      </c>
      <c r="F491" s="68">
        <v>0.88048829837458686</v>
      </c>
      <c r="G491" s="67">
        <v>11418</v>
      </c>
      <c r="H491" s="68">
        <v>0.77008160787752078</v>
      </c>
      <c r="I491" s="67">
        <v>16</v>
      </c>
      <c r="J491" s="68">
        <v>4.2761692650334075E-2</v>
      </c>
      <c r="K491" s="67">
        <v>0</v>
      </c>
      <c r="L491" s="67">
        <v>0</v>
      </c>
    </row>
    <row r="492" spans="2:12" ht="15" customHeight="1" x14ac:dyDescent="0.2">
      <c r="B492" s="65" t="s">
        <v>32</v>
      </c>
      <c r="C492" s="65" t="s">
        <v>9</v>
      </c>
      <c r="D492" s="67">
        <v>9324</v>
      </c>
      <c r="E492" s="67">
        <v>9054</v>
      </c>
      <c r="F492" s="68">
        <v>0.97104247104247099</v>
      </c>
      <c r="G492" s="67">
        <v>7416</v>
      </c>
      <c r="H492" s="68">
        <v>0.79536679536679533</v>
      </c>
      <c r="I492" s="67">
        <v>59</v>
      </c>
      <c r="J492" s="68">
        <v>0.21344588483569488</v>
      </c>
      <c r="K492" s="67">
        <v>0</v>
      </c>
      <c r="L492" s="67">
        <v>0</v>
      </c>
    </row>
    <row r="493" spans="2:12" ht="15" customHeight="1" x14ac:dyDescent="0.2">
      <c r="B493" s="65"/>
      <c r="C493" s="65" t="s">
        <v>14</v>
      </c>
      <c r="D493" s="67">
        <v>9356</v>
      </c>
      <c r="E493" s="67">
        <v>8597</v>
      </c>
      <c r="F493" s="68">
        <v>0.91887558785805901</v>
      </c>
      <c r="G493" s="67">
        <v>7156</v>
      </c>
      <c r="H493" s="68">
        <v>0.76485677640017102</v>
      </c>
      <c r="I493" s="67">
        <v>35</v>
      </c>
      <c r="J493" s="68">
        <v>0.1388888888888889</v>
      </c>
      <c r="K493" s="67">
        <v>0</v>
      </c>
      <c r="L493" s="67">
        <v>0</v>
      </c>
    </row>
    <row r="494" spans="2:12" ht="15" customHeight="1" x14ac:dyDescent="0.2">
      <c r="B494" s="65"/>
      <c r="C494" s="65" t="s">
        <v>15</v>
      </c>
      <c r="D494" s="67">
        <v>9052</v>
      </c>
      <c r="E494" s="67">
        <v>8462</v>
      </c>
      <c r="F494" s="68">
        <v>0.93482103402562966</v>
      </c>
      <c r="G494" s="67">
        <v>7102</v>
      </c>
      <c r="H494" s="68">
        <v>0.78457799381352189</v>
      </c>
      <c r="I494" s="67">
        <v>15</v>
      </c>
      <c r="J494" s="68">
        <v>6.2305295950155763E-2</v>
      </c>
      <c r="K494" s="67">
        <v>0</v>
      </c>
      <c r="L494" s="67">
        <v>0</v>
      </c>
    </row>
    <row r="495" spans="2:12" ht="15" customHeight="1" x14ac:dyDescent="0.2">
      <c r="B495" s="65"/>
      <c r="C495" s="65" t="s">
        <v>16</v>
      </c>
      <c r="D495" s="67">
        <v>9548</v>
      </c>
      <c r="E495" s="67">
        <v>8933</v>
      </c>
      <c r="F495" s="68">
        <v>0.93558860494344365</v>
      </c>
      <c r="G495" s="67">
        <v>7571</v>
      </c>
      <c r="H495" s="68">
        <v>0.79294093003770427</v>
      </c>
      <c r="I495" s="67">
        <v>12</v>
      </c>
      <c r="J495" s="68">
        <v>4.9129989764585463E-2</v>
      </c>
      <c r="K495" s="67">
        <v>0</v>
      </c>
      <c r="L495" s="67">
        <v>0</v>
      </c>
    </row>
    <row r="496" spans="2:12" ht="15" customHeight="1" x14ac:dyDescent="0.2">
      <c r="B496" s="65"/>
      <c r="C496" s="65" t="s">
        <v>17</v>
      </c>
      <c r="D496" s="67">
        <v>9792</v>
      </c>
      <c r="E496" s="67">
        <v>9302</v>
      </c>
      <c r="F496" s="68">
        <v>0.94995915032679734</v>
      </c>
      <c r="G496" s="67">
        <v>7906</v>
      </c>
      <c r="H496" s="68">
        <v>0.80739379084967322</v>
      </c>
      <c r="I496" s="67">
        <v>3</v>
      </c>
      <c r="J496" s="68">
        <v>1.169210782721663E-2</v>
      </c>
      <c r="K496" s="67">
        <v>0</v>
      </c>
      <c r="L496" s="67">
        <v>0</v>
      </c>
    </row>
    <row r="497" spans="2:12" ht="15" customHeight="1" x14ac:dyDescent="0.2">
      <c r="B497" s="65"/>
      <c r="C497" s="65" t="s">
        <v>18</v>
      </c>
      <c r="D497" s="67">
        <v>9681</v>
      </c>
      <c r="E497" s="67">
        <v>9116</v>
      </c>
      <c r="F497" s="68">
        <v>0.94163826051027788</v>
      </c>
      <c r="G497" s="67">
        <v>7787</v>
      </c>
      <c r="H497" s="68">
        <v>0.80435905381675443</v>
      </c>
      <c r="I497" s="67">
        <v>2</v>
      </c>
      <c r="J497" s="68">
        <v>8.0672268907563023E-3</v>
      </c>
      <c r="K497" s="67">
        <v>0</v>
      </c>
      <c r="L497" s="67">
        <v>0</v>
      </c>
    </row>
    <row r="498" spans="2:12" ht="15" customHeight="1" x14ac:dyDescent="0.2">
      <c r="B498" s="65"/>
      <c r="C498" s="65" t="s">
        <v>19</v>
      </c>
      <c r="D498" s="67">
        <v>9013</v>
      </c>
      <c r="E498" s="67">
        <v>8297</v>
      </c>
      <c r="F498" s="68">
        <v>0.9205591922778209</v>
      </c>
      <c r="G498" s="67">
        <v>7168</v>
      </c>
      <c r="H498" s="68">
        <v>0.7952956840119827</v>
      </c>
      <c r="I498" s="67">
        <v>3</v>
      </c>
      <c r="J498" s="68">
        <v>1.2949640287769786E-2</v>
      </c>
      <c r="K498" s="67">
        <v>0</v>
      </c>
      <c r="L498" s="67">
        <v>0</v>
      </c>
    </row>
    <row r="499" spans="2:12" ht="15" customHeight="1" x14ac:dyDescent="0.2">
      <c r="B499" s="65"/>
      <c r="C499" s="65" t="s">
        <v>20</v>
      </c>
      <c r="D499" s="67">
        <v>7118</v>
      </c>
      <c r="E499" s="67">
        <v>6461</v>
      </c>
      <c r="F499" s="68">
        <v>0.90769879179544821</v>
      </c>
      <c r="G499" s="67">
        <v>5628</v>
      </c>
      <c r="H499" s="68">
        <v>0.79067153694858106</v>
      </c>
      <c r="I499" s="67">
        <v>4</v>
      </c>
      <c r="J499" s="68">
        <v>2.2429906542056073E-2</v>
      </c>
      <c r="K499" s="67">
        <v>0</v>
      </c>
      <c r="L499" s="67">
        <v>0</v>
      </c>
    </row>
    <row r="500" spans="2:12" ht="15" customHeight="1" x14ac:dyDescent="0.2">
      <c r="B500" s="65"/>
      <c r="C500" s="65" t="s">
        <v>21</v>
      </c>
      <c r="D500" s="67">
        <v>6115</v>
      </c>
      <c r="E500" s="67">
        <v>5371</v>
      </c>
      <c r="F500" s="68">
        <v>0.87833197056418644</v>
      </c>
      <c r="G500" s="67">
        <v>4656</v>
      </c>
      <c r="H500" s="68">
        <v>0.76140637775960751</v>
      </c>
      <c r="I500" s="67">
        <v>1</v>
      </c>
      <c r="J500" s="68">
        <v>6.9808027923211171E-3</v>
      </c>
      <c r="K500" s="67">
        <v>0</v>
      </c>
      <c r="L500" s="67">
        <v>0</v>
      </c>
    </row>
    <row r="501" spans="2:12" ht="15" customHeight="1" x14ac:dyDescent="0.2">
      <c r="B501" s="65" t="s">
        <v>86</v>
      </c>
      <c r="C501" s="65"/>
      <c r="D501" s="67">
        <v>78999</v>
      </c>
      <c r="E501" s="67">
        <v>73593</v>
      </c>
      <c r="F501" s="68">
        <v>0.93156875403486117</v>
      </c>
      <c r="G501" s="67">
        <v>62390</v>
      </c>
      <c r="H501" s="68">
        <v>0.78975683236496663</v>
      </c>
      <c r="I501" s="67">
        <v>134</v>
      </c>
      <c r="J501" s="68">
        <v>6.4697835358493605E-2</v>
      </c>
      <c r="K501" s="67">
        <v>0</v>
      </c>
      <c r="L501" s="67">
        <v>0</v>
      </c>
    </row>
    <row r="502" spans="2:12" ht="15" customHeight="1" x14ac:dyDescent="0.2">
      <c r="B502" s="65" t="s">
        <v>46</v>
      </c>
      <c r="C502" s="65"/>
      <c r="D502" s="67">
        <v>1205246</v>
      </c>
      <c r="E502" s="67">
        <v>1081011</v>
      </c>
      <c r="F502" s="68">
        <v>0.89692145835787884</v>
      </c>
      <c r="G502" s="67">
        <v>916308</v>
      </c>
      <c r="H502" s="68">
        <v>0.760266368857478</v>
      </c>
      <c r="I502" s="67">
        <v>2214</v>
      </c>
      <c r="J502" s="68">
        <v>7.1154247882887947E-2</v>
      </c>
      <c r="K502" s="67">
        <v>7</v>
      </c>
      <c r="L502" s="67">
        <v>2.2496826340569814E-4</v>
      </c>
    </row>
  </sheetData>
  <mergeCells count="1">
    <mergeCell ref="B3:K3"/>
  </mergeCells>
  <hyperlinks>
    <hyperlink ref="L2" location="Cover!A1" display="Return to Index"/>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721"/>
  <sheetViews>
    <sheetView workbookViewId="0"/>
  </sheetViews>
  <sheetFormatPr defaultColWidth="14.28515625" defaultRowHeight="15" customHeight="1" x14ac:dyDescent="0.2"/>
  <cols>
    <col min="1" max="2" width="14.28515625" style="5"/>
    <col min="3" max="16384" width="14.28515625" style="1"/>
  </cols>
  <sheetData>
    <row r="1" spans="1:11" ht="15" customHeight="1" x14ac:dyDescent="0.2">
      <c r="A1" s="56" t="s">
        <v>59</v>
      </c>
      <c r="B1" s="56" t="s">
        <v>0</v>
      </c>
      <c r="C1" s="2" t="s">
        <v>1</v>
      </c>
      <c r="D1" s="2" t="s">
        <v>2</v>
      </c>
      <c r="E1" s="2" t="s">
        <v>3</v>
      </c>
      <c r="F1" s="2" t="s">
        <v>4</v>
      </c>
      <c r="G1" s="2" t="s">
        <v>100</v>
      </c>
      <c r="H1" s="2" t="s">
        <v>5</v>
      </c>
      <c r="I1" s="2" t="s">
        <v>6</v>
      </c>
      <c r="J1" s="2" t="s">
        <v>97</v>
      </c>
      <c r="K1" s="2" t="s">
        <v>7</v>
      </c>
    </row>
    <row r="2" spans="1:11" ht="15" customHeight="1" x14ac:dyDescent="0.2">
      <c r="A2" s="5">
        <v>42642</v>
      </c>
      <c r="B2" s="5">
        <v>42613</v>
      </c>
      <c r="C2" s="1" t="s">
        <v>8</v>
      </c>
      <c r="D2" s="1" t="s">
        <v>9</v>
      </c>
      <c r="E2" s="1" t="s">
        <v>10</v>
      </c>
      <c r="F2" s="1">
        <v>85</v>
      </c>
      <c r="G2" s="1">
        <v>1872</v>
      </c>
      <c r="H2" s="1">
        <v>3615</v>
      </c>
      <c r="I2" s="1">
        <v>4147</v>
      </c>
      <c r="K2" s="1">
        <v>10764</v>
      </c>
    </row>
    <row r="3" spans="1:11" ht="15" customHeight="1" x14ac:dyDescent="0.2">
      <c r="A3" s="5">
        <v>42642</v>
      </c>
      <c r="B3" s="5">
        <v>42613</v>
      </c>
      <c r="C3" s="1" t="s">
        <v>8</v>
      </c>
      <c r="D3" s="1" t="s">
        <v>9</v>
      </c>
      <c r="E3" s="1" t="s">
        <v>11</v>
      </c>
      <c r="F3" s="1">
        <v>4</v>
      </c>
      <c r="G3" s="1">
        <v>442</v>
      </c>
      <c r="H3" s="1">
        <v>1034</v>
      </c>
      <c r="I3" s="1">
        <v>1274</v>
      </c>
      <c r="K3" s="1">
        <v>2091</v>
      </c>
    </row>
    <row r="4" spans="1:11" ht="15" customHeight="1" x14ac:dyDescent="0.2">
      <c r="A4" s="5">
        <v>42642</v>
      </c>
      <c r="B4" s="5">
        <v>42613</v>
      </c>
      <c r="C4" s="1" t="s">
        <v>8</v>
      </c>
      <c r="D4" s="1" t="s">
        <v>9</v>
      </c>
      <c r="E4" s="1" t="s">
        <v>12</v>
      </c>
      <c r="F4" s="1">
        <v>66</v>
      </c>
      <c r="G4" s="1">
        <v>3753</v>
      </c>
      <c r="H4" s="1">
        <v>7896</v>
      </c>
      <c r="I4" s="1">
        <v>9425</v>
      </c>
      <c r="K4" s="1">
        <v>10812</v>
      </c>
    </row>
    <row r="5" spans="1:11" ht="15" customHeight="1" x14ac:dyDescent="0.2">
      <c r="A5" s="5">
        <v>42642</v>
      </c>
      <c r="B5" s="5">
        <v>42613</v>
      </c>
      <c r="C5" s="1" t="s">
        <v>8</v>
      </c>
      <c r="D5" s="1" t="s">
        <v>9</v>
      </c>
      <c r="E5" s="1" t="s">
        <v>13</v>
      </c>
      <c r="F5" s="1">
        <v>10</v>
      </c>
      <c r="G5" s="1">
        <v>611</v>
      </c>
      <c r="H5" s="1">
        <v>1361</v>
      </c>
      <c r="I5" s="1">
        <v>1749</v>
      </c>
      <c r="K5" s="1">
        <v>2497</v>
      </c>
    </row>
    <row r="6" spans="1:11" ht="15" customHeight="1" x14ac:dyDescent="0.2">
      <c r="A6" s="5">
        <v>42642</v>
      </c>
      <c r="B6" s="5">
        <v>42613</v>
      </c>
      <c r="C6" s="1" t="s">
        <v>8</v>
      </c>
      <c r="D6" s="1" t="s">
        <v>14</v>
      </c>
      <c r="E6" s="1" t="s">
        <v>10</v>
      </c>
      <c r="F6" s="1">
        <v>73</v>
      </c>
      <c r="G6" s="1">
        <v>2363</v>
      </c>
      <c r="H6" s="1">
        <v>5170</v>
      </c>
      <c r="I6" s="1">
        <v>6078</v>
      </c>
      <c r="K6" s="1">
        <v>8923</v>
      </c>
    </row>
    <row r="7" spans="1:11" ht="15" customHeight="1" x14ac:dyDescent="0.2">
      <c r="A7" s="5">
        <v>42642</v>
      </c>
      <c r="B7" s="5">
        <v>42613</v>
      </c>
      <c r="C7" s="1" t="s">
        <v>8</v>
      </c>
      <c r="D7" s="1" t="s">
        <v>14</v>
      </c>
      <c r="E7" s="1" t="s">
        <v>11</v>
      </c>
      <c r="F7" s="1">
        <v>2</v>
      </c>
      <c r="G7" s="1">
        <v>340</v>
      </c>
      <c r="H7" s="1">
        <v>767</v>
      </c>
      <c r="I7" s="1">
        <v>958</v>
      </c>
      <c r="K7" s="1">
        <v>1497</v>
      </c>
    </row>
    <row r="8" spans="1:11" ht="15" customHeight="1" x14ac:dyDescent="0.2">
      <c r="A8" s="5">
        <v>42642</v>
      </c>
      <c r="B8" s="5">
        <v>42613</v>
      </c>
      <c r="C8" s="1" t="s">
        <v>8</v>
      </c>
      <c r="D8" s="1" t="s">
        <v>14</v>
      </c>
      <c r="E8" s="1" t="s">
        <v>12</v>
      </c>
      <c r="F8" s="1">
        <v>49</v>
      </c>
      <c r="G8" s="1">
        <v>3624</v>
      </c>
      <c r="H8" s="1">
        <v>7772</v>
      </c>
      <c r="I8" s="1">
        <v>9335</v>
      </c>
      <c r="K8" s="1">
        <v>10224</v>
      </c>
    </row>
    <row r="9" spans="1:11" ht="15" customHeight="1" x14ac:dyDescent="0.2">
      <c r="A9" s="5">
        <v>42642</v>
      </c>
      <c r="B9" s="5">
        <v>42613</v>
      </c>
      <c r="C9" s="1" t="s">
        <v>8</v>
      </c>
      <c r="D9" s="1" t="s">
        <v>14</v>
      </c>
      <c r="E9" s="1" t="s">
        <v>13</v>
      </c>
      <c r="F9" s="1">
        <v>7</v>
      </c>
      <c r="G9" s="1">
        <v>527</v>
      </c>
      <c r="H9" s="1">
        <v>1175</v>
      </c>
      <c r="I9" s="1">
        <v>1501</v>
      </c>
      <c r="K9" s="1">
        <v>1835</v>
      </c>
    </row>
    <row r="10" spans="1:11" ht="15" customHeight="1" x14ac:dyDescent="0.2">
      <c r="A10" s="5">
        <v>42642</v>
      </c>
      <c r="B10" s="5">
        <v>42613</v>
      </c>
      <c r="C10" s="1" t="s">
        <v>8</v>
      </c>
      <c r="D10" s="1" t="s">
        <v>15</v>
      </c>
      <c r="E10" s="1" t="s">
        <v>10</v>
      </c>
      <c r="F10" s="1">
        <v>34</v>
      </c>
      <c r="G10" s="1">
        <v>1773</v>
      </c>
      <c r="H10" s="1">
        <v>4113</v>
      </c>
      <c r="I10" s="1">
        <v>4836</v>
      </c>
      <c r="K10" s="1">
        <v>5841</v>
      </c>
    </row>
    <row r="11" spans="1:11" ht="15" customHeight="1" x14ac:dyDescent="0.2">
      <c r="A11" s="5">
        <v>42642</v>
      </c>
      <c r="B11" s="5">
        <v>42613</v>
      </c>
      <c r="C11" s="1" t="s">
        <v>8</v>
      </c>
      <c r="D11" s="1" t="s">
        <v>15</v>
      </c>
      <c r="E11" s="1" t="s">
        <v>11</v>
      </c>
      <c r="F11" s="1">
        <v>0</v>
      </c>
      <c r="G11" s="1">
        <v>296</v>
      </c>
      <c r="H11" s="1">
        <v>690</v>
      </c>
      <c r="I11" s="1">
        <v>842</v>
      </c>
      <c r="K11" s="1">
        <v>1263</v>
      </c>
    </row>
    <row r="12" spans="1:11" ht="15" customHeight="1" x14ac:dyDescent="0.2">
      <c r="A12" s="5">
        <v>42642</v>
      </c>
      <c r="B12" s="5">
        <v>42613</v>
      </c>
      <c r="C12" s="1" t="s">
        <v>8</v>
      </c>
      <c r="D12" s="1" t="s">
        <v>15</v>
      </c>
      <c r="E12" s="1" t="s">
        <v>12</v>
      </c>
      <c r="F12" s="1">
        <v>14</v>
      </c>
      <c r="G12" s="1">
        <v>3329</v>
      </c>
      <c r="H12" s="1">
        <v>7568</v>
      </c>
      <c r="I12" s="1">
        <v>8833</v>
      </c>
      <c r="K12" s="1">
        <v>8675</v>
      </c>
    </row>
    <row r="13" spans="1:11" ht="15" customHeight="1" x14ac:dyDescent="0.2">
      <c r="A13" s="5">
        <v>42642</v>
      </c>
      <c r="B13" s="5">
        <v>42613</v>
      </c>
      <c r="C13" s="1" t="s">
        <v>8</v>
      </c>
      <c r="D13" s="1" t="s">
        <v>15</v>
      </c>
      <c r="E13" s="1" t="s">
        <v>13</v>
      </c>
      <c r="F13" s="1">
        <v>2</v>
      </c>
      <c r="G13" s="1">
        <v>530</v>
      </c>
      <c r="H13" s="1">
        <v>1228</v>
      </c>
      <c r="I13" s="1">
        <v>1543</v>
      </c>
      <c r="K13" s="1">
        <v>1664</v>
      </c>
    </row>
    <row r="14" spans="1:11" ht="15" customHeight="1" x14ac:dyDescent="0.2">
      <c r="A14" s="5">
        <v>42642</v>
      </c>
      <c r="B14" s="5">
        <v>42613</v>
      </c>
      <c r="C14" s="1" t="s">
        <v>8</v>
      </c>
      <c r="D14" s="1" t="s">
        <v>16</v>
      </c>
      <c r="E14" s="1" t="s">
        <v>10</v>
      </c>
      <c r="F14" s="1">
        <v>23</v>
      </c>
      <c r="G14" s="1">
        <v>1461</v>
      </c>
      <c r="H14" s="1">
        <v>3431</v>
      </c>
      <c r="I14" s="1">
        <v>3973</v>
      </c>
      <c r="K14" s="1">
        <v>4646</v>
      </c>
    </row>
    <row r="15" spans="1:11" ht="15" customHeight="1" x14ac:dyDescent="0.2">
      <c r="A15" s="5">
        <v>42642</v>
      </c>
      <c r="B15" s="5">
        <v>42613</v>
      </c>
      <c r="C15" s="1" t="s">
        <v>8</v>
      </c>
      <c r="D15" s="1" t="s">
        <v>16</v>
      </c>
      <c r="E15" s="1" t="s">
        <v>11</v>
      </c>
      <c r="F15" s="1">
        <v>0</v>
      </c>
      <c r="G15" s="1">
        <v>299</v>
      </c>
      <c r="H15" s="1">
        <v>737</v>
      </c>
      <c r="I15" s="1">
        <v>900</v>
      </c>
      <c r="K15" s="1">
        <v>1218</v>
      </c>
    </row>
    <row r="16" spans="1:11" ht="15" customHeight="1" x14ac:dyDescent="0.2">
      <c r="A16" s="5">
        <v>42642</v>
      </c>
      <c r="B16" s="5">
        <v>42613</v>
      </c>
      <c r="C16" s="1" t="s">
        <v>8</v>
      </c>
      <c r="D16" s="1" t="s">
        <v>16</v>
      </c>
      <c r="E16" s="1" t="s">
        <v>12</v>
      </c>
      <c r="F16" s="1">
        <v>11</v>
      </c>
      <c r="G16" s="1">
        <v>3381</v>
      </c>
      <c r="H16" s="1">
        <v>7972</v>
      </c>
      <c r="I16" s="1">
        <v>9237</v>
      </c>
      <c r="K16" s="1">
        <v>9128</v>
      </c>
    </row>
    <row r="17" spans="1:11" ht="15" customHeight="1" x14ac:dyDescent="0.2">
      <c r="A17" s="5">
        <v>42642</v>
      </c>
      <c r="B17" s="5">
        <v>42613</v>
      </c>
      <c r="C17" s="1" t="s">
        <v>8</v>
      </c>
      <c r="D17" s="1" t="s">
        <v>16</v>
      </c>
      <c r="E17" s="1" t="s">
        <v>13</v>
      </c>
      <c r="F17" s="1">
        <v>1</v>
      </c>
      <c r="G17" s="1">
        <v>478</v>
      </c>
      <c r="H17" s="1">
        <v>1197</v>
      </c>
      <c r="I17" s="1">
        <v>1485</v>
      </c>
      <c r="K17" s="1">
        <v>1509</v>
      </c>
    </row>
    <row r="18" spans="1:11" ht="15" customHeight="1" x14ac:dyDescent="0.2">
      <c r="A18" s="5">
        <v>42642</v>
      </c>
      <c r="B18" s="5">
        <v>42613</v>
      </c>
      <c r="C18" s="1" t="s">
        <v>8</v>
      </c>
      <c r="D18" s="1" t="s">
        <v>17</v>
      </c>
      <c r="E18" s="1" t="s">
        <v>10</v>
      </c>
      <c r="F18" s="1">
        <v>15</v>
      </c>
      <c r="G18" s="1">
        <v>1318</v>
      </c>
      <c r="H18" s="1">
        <v>3403</v>
      </c>
      <c r="I18" s="1">
        <v>3987</v>
      </c>
      <c r="K18" s="1">
        <v>4589</v>
      </c>
    </row>
    <row r="19" spans="1:11" ht="15" customHeight="1" x14ac:dyDescent="0.2">
      <c r="A19" s="5">
        <v>42642</v>
      </c>
      <c r="B19" s="5">
        <v>42613</v>
      </c>
      <c r="C19" s="1" t="s">
        <v>8</v>
      </c>
      <c r="D19" s="1" t="s">
        <v>17</v>
      </c>
      <c r="E19" s="1" t="s">
        <v>11</v>
      </c>
      <c r="F19" s="1">
        <v>0</v>
      </c>
      <c r="G19" s="1">
        <v>323</v>
      </c>
      <c r="H19" s="1">
        <v>738</v>
      </c>
      <c r="I19" s="1">
        <v>880</v>
      </c>
      <c r="K19" s="1">
        <v>1183</v>
      </c>
    </row>
    <row r="20" spans="1:11" ht="15" customHeight="1" x14ac:dyDescent="0.2">
      <c r="A20" s="5">
        <v>42642</v>
      </c>
      <c r="B20" s="5">
        <v>42613</v>
      </c>
      <c r="C20" s="1" t="s">
        <v>8</v>
      </c>
      <c r="D20" s="1" t="s">
        <v>17</v>
      </c>
      <c r="E20" s="1" t="s">
        <v>12</v>
      </c>
      <c r="F20" s="1">
        <v>4</v>
      </c>
      <c r="G20" s="1">
        <v>3067</v>
      </c>
      <c r="H20" s="1">
        <v>7375</v>
      </c>
      <c r="I20" s="1">
        <v>8482</v>
      </c>
      <c r="J20" s="1">
        <v>1</v>
      </c>
      <c r="K20" s="1">
        <v>8339</v>
      </c>
    </row>
    <row r="21" spans="1:11" ht="15" customHeight="1" x14ac:dyDescent="0.2">
      <c r="A21" s="5">
        <v>42642</v>
      </c>
      <c r="B21" s="5">
        <v>42613</v>
      </c>
      <c r="C21" s="1" t="s">
        <v>8</v>
      </c>
      <c r="D21" s="1" t="s">
        <v>17</v>
      </c>
      <c r="E21" s="1" t="s">
        <v>13</v>
      </c>
      <c r="F21" s="1">
        <v>1</v>
      </c>
      <c r="G21" s="1">
        <v>541</v>
      </c>
      <c r="H21" s="1">
        <v>1288</v>
      </c>
      <c r="I21" s="1">
        <v>1532</v>
      </c>
      <c r="K21" s="1">
        <v>1554</v>
      </c>
    </row>
    <row r="22" spans="1:11" ht="15" customHeight="1" x14ac:dyDescent="0.2">
      <c r="A22" s="5">
        <v>42642</v>
      </c>
      <c r="B22" s="5">
        <v>42613</v>
      </c>
      <c r="C22" s="1" t="s">
        <v>8</v>
      </c>
      <c r="D22" s="1" t="s">
        <v>18</v>
      </c>
      <c r="E22" s="1" t="s">
        <v>10</v>
      </c>
      <c r="F22" s="1">
        <v>7</v>
      </c>
      <c r="G22" s="1">
        <v>1255</v>
      </c>
      <c r="H22" s="1">
        <v>3182</v>
      </c>
      <c r="I22" s="1">
        <v>3693</v>
      </c>
      <c r="K22" s="1">
        <v>4150</v>
      </c>
    </row>
    <row r="23" spans="1:11" ht="15" customHeight="1" x14ac:dyDescent="0.2">
      <c r="A23" s="5">
        <v>42642</v>
      </c>
      <c r="B23" s="5">
        <v>42613</v>
      </c>
      <c r="C23" s="1" t="s">
        <v>8</v>
      </c>
      <c r="D23" s="1" t="s">
        <v>18</v>
      </c>
      <c r="E23" s="1" t="s">
        <v>11</v>
      </c>
      <c r="F23" s="1">
        <v>0</v>
      </c>
      <c r="G23" s="1">
        <v>256</v>
      </c>
      <c r="H23" s="1">
        <v>632</v>
      </c>
      <c r="I23" s="1">
        <v>769</v>
      </c>
      <c r="K23" s="1">
        <v>1042</v>
      </c>
    </row>
    <row r="24" spans="1:11" ht="15" customHeight="1" x14ac:dyDescent="0.2">
      <c r="A24" s="5">
        <v>42642</v>
      </c>
      <c r="B24" s="5">
        <v>42613</v>
      </c>
      <c r="C24" s="1" t="s">
        <v>8</v>
      </c>
      <c r="D24" s="1" t="s">
        <v>18</v>
      </c>
      <c r="E24" s="1" t="s">
        <v>12</v>
      </c>
      <c r="F24" s="1">
        <v>1</v>
      </c>
      <c r="G24" s="1">
        <v>2820</v>
      </c>
      <c r="H24" s="1">
        <v>6708</v>
      </c>
      <c r="I24" s="1">
        <v>7735</v>
      </c>
      <c r="K24" s="1">
        <v>7612</v>
      </c>
    </row>
    <row r="25" spans="1:11" ht="15" customHeight="1" x14ac:dyDescent="0.2">
      <c r="A25" s="5">
        <v>42642</v>
      </c>
      <c r="B25" s="5">
        <v>42613</v>
      </c>
      <c r="C25" s="1" t="s">
        <v>8</v>
      </c>
      <c r="D25" s="1" t="s">
        <v>18</v>
      </c>
      <c r="E25" s="1" t="s">
        <v>13</v>
      </c>
      <c r="F25" s="1">
        <v>1</v>
      </c>
      <c r="G25" s="1">
        <v>497</v>
      </c>
      <c r="H25" s="1">
        <v>1156</v>
      </c>
      <c r="I25" s="1">
        <v>1406</v>
      </c>
      <c r="K25" s="1">
        <v>1380</v>
      </c>
    </row>
    <row r="26" spans="1:11" ht="15" customHeight="1" x14ac:dyDescent="0.2">
      <c r="A26" s="5">
        <v>42642</v>
      </c>
      <c r="B26" s="5">
        <v>42613</v>
      </c>
      <c r="C26" s="1" t="s">
        <v>8</v>
      </c>
      <c r="D26" s="1" t="s">
        <v>19</v>
      </c>
      <c r="E26" s="1" t="s">
        <v>10</v>
      </c>
      <c r="F26" s="1">
        <v>11</v>
      </c>
      <c r="G26" s="1">
        <v>926</v>
      </c>
      <c r="H26" s="1">
        <v>2333</v>
      </c>
      <c r="I26" s="1">
        <v>2702</v>
      </c>
      <c r="K26" s="1">
        <v>3151</v>
      </c>
    </row>
    <row r="27" spans="1:11" ht="15" customHeight="1" x14ac:dyDescent="0.2">
      <c r="A27" s="5">
        <v>42642</v>
      </c>
      <c r="B27" s="5">
        <v>42613</v>
      </c>
      <c r="C27" s="1" t="s">
        <v>8</v>
      </c>
      <c r="D27" s="1" t="s">
        <v>19</v>
      </c>
      <c r="E27" s="1" t="s">
        <v>11</v>
      </c>
      <c r="F27" s="1">
        <v>0</v>
      </c>
      <c r="G27" s="1">
        <v>248</v>
      </c>
      <c r="H27" s="1">
        <v>541</v>
      </c>
      <c r="I27" s="1">
        <v>652</v>
      </c>
      <c r="K27" s="1">
        <v>852</v>
      </c>
    </row>
    <row r="28" spans="1:11" ht="15" customHeight="1" x14ac:dyDescent="0.2">
      <c r="A28" s="5">
        <v>42642</v>
      </c>
      <c r="B28" s="5">
        <v>42613</v>
      </c>
      <c r="C28" s="1" t="s">
        <v>8</v>
      </c>
      <c r="D28" s="1" t="s">
        <v>19</v>
      </c>
      <c r="E28" s="1" t="s">
        <v>12</v>
      </c>
      <c r="F28" s="1">
        <v>2</v>
      </c>
      <c r="G28" s="1">
        <v>2335</v>
      </c>
      <c r="H28" s="1">
        <v>5687</v>
      </c>
      <c r="I28" s="1">
        <v>6612</v>
      </c>
      <c r="K28" s="1">
        <v>6666</v>
      </c>
    </row>
    <row r="29" spans="1:11" ht="15" customHeight="1" x14ac:dyDescent="0.2">
      <c r="A29" s="5">
        <v>42642</v>
      </c>
      <c r="B29" s="5">
        <v>42613</v>
      </c>
      <c r="C29" s="1" t="s">
        <v>8</v>
      </c>
      <c r="D29" s="1" t="s">
        <v>19</v>
      </c>
      <c r="E29" s="1" t="s">
        <v>13</v>
      </c>
      <c r="F29" s="1">
        <v>3</v>
      </c>
      <c r="G29" s="1">
        <v>389</v>
      </c>
      <c r="H29" s="1">
        <v>951</v>
      </c>
      <c r="I29" s="1">
        <v>1158</v>
      </c>
      <c r="K29" s="1">
        <v>1073</v>
      </c>
    </row>
    <row r="30" spans="1:11" ht="15" customHeight="1" x14ac:dyDescent="0.2">
      <c r="A30" s="5">
        <v>42642</v>
      </c>
      <c r="B30" s="5">
        <v>42613</v>
      </c>
      <c r="C30" s="1" t="s">
        <v>8</v>
      </c>
      <c r="D30" s="1" t="s">
        <v>20</v>
      </c>
      <c r="E30" s="1" t="s">
        <v>10</v>
      </c>
      <c r="F30" s="1">
        <v>14</v>
      </c>
      <c r="G30" s="1">
        <v>749</v>
      </c>
      <c r="H30" s="1">
        <v>1865</v>
      </c>
      <c r="I30" s="1">
        <v>2176</v>
      </c>
      <c r="K30" s="1">
        <v>2345</v>
      </c>
    </row>
    <row r="31" spans="1:11" ht="15" customHeight="1" x14ac:dyDescent="0.2">
      <c r="A31" s="5">
        <v>42642</v>
      </c>
      <c r="B31" s="5">
        <v>42613</v>
      </c>
      <c r="C31" s="1" t="s">
        <v>8</v>
      </c>
      <c r="D31" s="1" t="s">
        <v>20</v>
      </c>
      <c r="E31" s="1" t="s">
        <v>11</v>
      </c>
      <c r="F31" s="1">
        <v>0</v>
      </c>
      <c r="G31" s="1">
        <v>146</v>
      </c>
      <c r="H31" s="1">
        <v>366</v>
      </c>
      <c r="I31" s="1">
        <v>439</v>
      </c>
      <c r="K31" s="1">
        <v>598</v>
      </c>
    </row>
    <row r="32" spans="1:11" ht="15" customHeight="1" x14ac:dyDescent="0.2">
      <c r="A32" s="5">
        <v>42642</v>
      </c>
      <c r="B32" s="5">
        <v>42613</v>
      </c>
      <c r="C32" s="1" t="s">
        <v>8</v>
      </c>
      <c r="D32" s="1" t="s">
        <v>20</v>
      </c>
      <c r="E32" s="1" t="s">
        <v>12</v>
      </c>
      <c r="F32" s="1">
        <v>2</v>
      </c>
      <c r="G32" s="1">
        <v>1903</v>
      </c>
      <c r="H32" s="1">
        <v>4696</v>
      </c>
      <c r="I32" s="1">
        <v>5363</v>
      </c>
      <c r="K32" s="1">
        <v>5612</v>
      </c>
    </row>
    <row r="33" spans="1:11" ht="15" customHeight="1" x14ac:dyDescent="0.2">
      <c r="A33" s="5">
        <v>42642</v>
      </c>
      <c r="B33" s="5">
        <v>42613</v>
      </c>
      <c r="C33" s="1" t="s">
        <v>8</v>
      </c>
      <c r="D33" s="1" t="s">
        <v>20</v>
      </c>
      <c r="E33" s="1" t="s">
        <v>13</v>
      </c>
      <c r="F33" s="1">
        <v>1</v>
      </c>
      <c r="G33" s="1">
        <v>298</v>
      </c>
      <c r="H33" s="1">
        <v>731</v>
      </c>
      <c r="I33" s="1">
        <v>862</v>
      </c>
      <c r="K33" s="1">
        <v>774</v>
      </c>
    </row>
    <row r="34" spans="1:11" ht="15" customHeight="1" x14ac:dyDescent="0.2">
      <c r="A34" s="5">
        <v>42642</v>
      </c>
      <c r="B34" s="5">
        <v>42613</v>
      </c>
      <c r="C34" s="1" t="s">
        <v>8</v>
      </c>
      <c r="D34" s="1" t="s">
        <v>21</v>
      </c>
      <c r="E34" s="1" t="s">
        <v>10</v>
      </c>
      <c r="F34" s="1">
        <v>5</v>
      </c>
      <c r="G34" s="1">
        <v>434</v>
      </c>
      <c r="H34" s="1">
        <v>1142</v>
      </c>
      <c r="I34" s="1">
        <v>1345</v>
      </c>
      <c r="K34" s="1">
        <v>1469</v>
      </c>
    </row>
    <row r="35" spans="1:11" ht="15" customHeight="1" x14ac:dyDescent="0.2">
      <c r="A35" s="5">
        <v>42642</v>
      </c>
      <c r="B35" s="5">
        <v>42613</v>
      </c>
      <c r="C35" s="1" t="s">
        <v>8</v>
      </c>
      <c r="D35" s="1" t="s">
        <v>21</v>
      </c>
      <c r="E35" s="1" t="s">
        <v>11</v>
      </c>
      <c r="F35" s="1">
        <v>0</v>
      </c>
      <c r="G35" s="1">
        <v>88</v>
      </c>
      <c r="H35" s="1">
        <v>227</v>
      </c>
      <c r="I35" s="1">
        <v>275</v>
      </c>
      <c r="K35" s="1">
        <v>377</v>
      </c>
    </row>
    <row r="36" spans="1:11" ht="15" customHeight="1" x14ac:dyDescent="0.2">
      <c r="A36" s="5">
        <v>42642</v>
      </c>
      <c r="B36" s="5">
        <v>42613</v>
      </c>
      <c r="C36" s="1" t="s">
        <v>8</v>
      </c>
      <c r="D36" s="1" t="s">
        <v>21</v>
      </c>
      <c r="E36" s="1" t="s">
        <v>12</v>
      </c>
      <c r="F36" s="1">
        <v>2</v>
      </c>
      <c r="G36" s="1">
        <v>1435</v>
      </c>
      <c r="H36" s="1">
        <v>3578</v>
      </c>
      <c r="I36" s="1">
        <v>4138</v>
      </c>
      <c r="K36" s="1">
        <v>4753</v>
      </c>
    </row>
    <row r="37" spans="1:11" ht="15" customHeight="1" x14ac:dyDescent="0.2">
      <c r="A37" s="5">
        <v>42642</v>
      </c>
      <c r="B37" s="5">
        <v>42613</v>
      </c>
      <c r="C37" s="1" t="s">
        <v>8</v>
      </c>
      <c r="D37" s="1" t="s">
        <v>21</v>
      </c>
      <c r="E37" s="1" t="s">
        <v>13</v>
      </c>
      <c r="F37" s="1">
        <v>0</v>
      </c>
      <c r="G37" s="1">
        <v>173</v>
      </c>
      <c r="H37" s="1">
        <v>485</v>
      </c>
      <c r="I37" s="1">
        <v>588</v>
      </c>
      <c r="K37" s="1">
        <v>534</v>
      </c>
    </row>
    <row r="38" spans="1:11" ht="15" customHeight="1" x14ac:dyDescent="0.2">
      <c r="A38" s="5">
        <v>42642</v>
      </c>
      <c r="B38" s="5">
        <v>42613</v>
      </c>
      <c r="C38" s="1" t="s">
        <v>22</v>
      </c>
      <c r="D38" s="1" t="s">
        <v>9</v>
      </c>
      <c r="E38" s="1" t="s">
        <v>10</v>
      </c>
      <c r="F38" s="1">
        <v>5</v>
      </c>
      <c r="G38" s="1">
        <v>155</v>
      </c>
      <c r="H38" s="1">
        <v>298</v>
      </c>
      <c r="I38" s="1">
        <v>347</v>
      </c>
      <c r="K38" s="1">
        <v>821</v>
      </c>
    </row>
    <row r="39" spans="1:11" ht="15" customHeight="1" x14ac:dyDescent="0.2">
      <c r="A39" s="5">
        <v>42642</v>
      </c>
      <c r="B39" s="5">
        <v>42613</v>
      </c>
      <c r="C39" s="1" t="s">
        <v>22</v>
      </c>
      <c r="D39" s="1" t="s">
        <v>9</v>
      </c>
      <c r="E39" s="1" t="s">
        <v>11</v>
      </c>
      <c r="F39" s="1">
        <v>1</v>
      </c>
      <c r="G39" s="1">
        <v>525</v>
      </c>
      <c r="H39" s="1">
        <v>1235</v>
      </c>
      <c r="I39" s="1">
        <v>1583</v>
      </c>
      <c r="K39" s="1">
        <v>1865</v>
      </c>
    </row>
    <row r="40" spans="1:11" ht="15" customHeight="1" x14ac:dyDescent="0.2">
      <c r="A40" s="5">
        <v>42642</v>
      </c>
      <c r="B40" s="5">
        <v>42613</v>
      </c>
      <c r="C40" s="1" t="s">
        <v>22</v>
      </c>
      <c r="D40" s="1" t="s">
        <v>9</v>
      </c>
      <c r="E40" s="1" t="s">
        <v>12</v>
      </c>
      <c r="F40" s="1">
        <v>17</v>
      </c>
      <c r="G40" s="1">
        <v>1355</v>
      </c>
      <c r="H40" s="1">
        <v>2973</v>
      </c>
      <c r="I40" s="1">
        <v>3594</v>
      </c>
      <c r="K40" s="1">
        <v>3542</v>
      </c>
    </row>
    <row r="41" spans="1:11" ht="15" customHeight="1" x14ac:dyDescent="0.2">
      <c r="A41" s="5">
        <v>42642</v>
      </c>
      <c r="B41" s="5">
        <v>42613</v>
      </c>
      <c r="C41" s="1" t="s">
        <v>22</v>
      </c>
      <c r="D41" s="1" t="s">
        <v>9</v>
      </c>
      <c r="E41" s="1" t="s">
        <v>13</v>
      </c>
      <c r="F41" s="1">
        <v>0</v>
      </c>
      <c r="G41" s="1">
        <v>35</v>
      </c>
      <c r="H41" s="1">
        <v>85</v>
      </c>
      <c r="I41" s="1">
        <v>108</v>
      </c>
      <c r="K41" s="1">
        <v>121</v>
      </c>
    </row>
    <row r="42" spans="1:11" ht="15" customHeight="1" x14ac:dyDescent="0.2">
      <c r="A42" s="5">
        <v>42642</v>
      </c>
      <c r="B42" s="5">
        <v>42613</v>
      </c>
      <c r="C42" s="1" t="s">
        <v>22</v>
      </c>
      <c r="D42" s="1" t="s">
        <v>14</v>
      </c>
      <c r="E42" s="1" t="s">
        <v>10</v>
      </c>
      <c r="F42" s="1">
        <v>3</v>
      </c>
      <c r="G42" s="1">
        <v>181</v>
      </c>
      <c r="H42" s="1">
        <v>402</v>
      </c>
      <c r="I42" s="1">
        <v>458</v>
      </c>
      <c r="K42" s="1">
        <v>642</v>
      </c>
    </row>
    <row r="43" spans="1:11" ht="15" customHeight="1" x14ac:dyDescent="0.2">
      <c r="A43" s="5">
        <v>42642</v>
      </c>
      <c r="B43" s="5">
        <v>42613</v>
      </c>
      <c r="C43" s="1" t="s">
        <v>22</v>
      </c>
      <c r="D43" s="1" t="s">
        <v>14</v>
      </c>
      <c r="E43" s="1" t="s">
        <v>11</v>
      </c>
      <c r="F43" s="1">
        <v>2</v>
      </c>
      <c r="G43" s="1">
        <v>431</v>
      </c>
      <c r="H43" s="1">
        <v>1023</v>
      </c>
      <c r="I43" s="1">
        <v>1318</v>
      </c>
      <c r="K43" s="1">
        <v>1640</v>
      </c>
    </row>
    <row r="44" spans="1:11" ht="15" customHeight="1" x14ac:dyDescent="0.2">
      <c r="A44" s="5">
        <v>42642</v>
      </c>
      <c r="B44" s="5">
        <v>42613</v>
      </c>
      <c r="C44" s="1" t="s">
        <v>22</v>
      </c>
      <c r="D44" s="1" t="s">
        <v>14</v>
      </c>
      <c r="E44" s="1" t="s">
        <v>12</v>
      </c>
      <c r="F44" s="1">
        <v>6</v>
      </c>
      <c r="G44" s="1">
        <v>1408</v>
      </c>
      <c r="H44" s="1">
        <v>3114</v>
      </c>
      <c r="I44" s="1">
        <v>3584</v>
      </c>
      <c r="K44" s="1">
        <v>3489</v>
      </c>
    </row>
    <row r="45" spans="1:11" ht="15" customHeight="1" x14ac:dyDescent="0.2">
      <c r="A45" s="5">
        <v>42642</v>
      </c>
      <c r="B45" s="5">
        <v>42613</v>
      </c>
      <c r="C45" s="1" t="s">
        <v>22</v>
      </c>
      <c r="D45" s="1" t="s">
        <v>14</v>
      </c>
      <c r="E45" s="1" t="s">
        <v>13</v>
      </c>
      <c r="F45" s="1">
        <v>0</v>
      </c>
      <c r="G45" s="1">
        <v>34</v>
      </c>
      <c r="H45" s="1">
        <v>82</v>
      </c>
      <c r="I45" s="1">
        <v>96</v>
      </c>
      <c r="K45" s="1">
        <v>118</v>
      </c>
    </row>
    <row r="46" spans="1:11" ht="15" customHeight="1" x14ac:dyDescent="0.2">
      <c r="A46" s="5">
        <v>42642</v>
      </c>
      <c r="B46" s="5">
        <v>42613</v>
      </c>
      <c r="C46" s="1" t="s">
        <v>22</v>
      </c>
      <c r="D46" s="1" t="s">
        <v>15</v>
      </c>
      <c r="E46" s="1" t="s">
        <v>10</v>
      </c>
      <c r="F46" s="1">
        <v>2</v>
      </c>
      <c r="G46" s="1">
        <v>146</v>
      </c>
      <c r="H46" s="1">
        <v>345</v>
      </c>
      <c r="I46" s="1">
        <v>404</v>
      </c>
      <c r="K46" s="1">
        <v>564</v>
      </c>
    </row>
    <row r="47" spans="1:11" ht="15" customHeight="1" x14ac:dyDescent="0.2">
      <c r="A47" s="5">
        <v>42642</v>
      </c>
      <c r="B47" s="5">
        <v>42613</v>
      </c>
      <c r="C47" s="1" t="s">
        <v>22</v>
      </c>
      <c r="D47" s="1" t="s">
        <v>15</v>
      </c>
      <c r="E47" s="1" t="s">
        <v>11</v>
      </c>
      <c r="F47" s="1">
        <v>1</v>
      </c>
      <c r="G47" s="1">
        <v>497</v>
      </c>
      <c r="H47" s="1">
        <v>1093</v>
      </c>
      <c r="I47" s="1">
        <v>1350</v>
      </c>
      <c r="K47" s="1">
        <v>1645</v>
      </c>
    </row>
    <row r="48" spans="1:11" ht="15" customHeight="1" x14ac:dyDescent="0.2">
      <c r="A48" s="5">
        <v>42642</v>
      </c>
      <c r="B48" s="5">
        <v>42613</v>
      </c>
      <c r="C48" s="1" t="s">
        <v>22</v>
      </c>
      <c r="D48" s="1" t="s">
        <v>15</v>
      </c>
      <c r="E48" s="1" t="s">
        <v>12</v>
      </c>
      <c r="F48" s="1">
        <v>4</v>
      </c>
      <c r="G48" s="1">
        <v>1410</v>
      </c>
      <c r="H48" s="1">
        <v>3270</v>
      </c>
      <c r="I48" s="1">
        <v>3780</v>
      </c>
      <c r="K48" s="1">
        <v>3814</v>
      </c>
    </row>
    <row r="49" spans="1:11" ht="15" customHeight="1" x14ac:dyDescent="0.2">
      <c r="A49" s="5">
        <v>42642</v>
      </c>
      <c r="B49" s="5">
        <v>42613</v>
      </c>
      <c r="C49" s="1" t="s">
        <v>22</v>
      </c>
      <c r="D49" s="1" t="s">
        <v>15</v>
      </c>
      <c r="E49" s="1" t="s">
        <v>13</v>
      </c>
      <c r="F49" s="1">
        <v>1</v>
      </c>
      <c r="G49" s="1">
        <v>43</v>
      </c>
      <c r="H49" s="1">
        <v>89</v>
      </c>
      <c r="I49" s="1">
        <v>108</v>
      </c>
      <c r="K49" s="1">
        <v>125</v>
      </c>
    </row>
    <row r="50" spans="1:11" ht="15" customHeight="1" x14ac:dyDescent="0.2">
      <c r="A50" s="5">
        <v>42642</v>
      </c>
      <c r="B50" s="5">
        <v>42613</v>
      </c>
      <c r="C50" s="1" t="s">
        <v>22</v>
      </c>
      <c r="D50" s="1" t="s">
        <v>16</v>
      </c>
      <c r="E50" s="1" t="s">
        <v>10</v>
      </c>
      <c r="F50" s="1">
        <v>5</v>
      </c>
      <c r="G50" s="1">
        <v>169</v>
      </c>
      <c r="H50" s="1">
        <v>335</v>
      </c>
      <c r="I50" s="1">
        <v>381</v>
      </c>
      <c r="K50" s="1">
        <v>481</v>
      </c>
    </row>
    <row r="51" spans="1:11" ht="15" customHeight="1" x14ac:dyDescent="0.2">
      <c r="A51" s="5">
        <v>42642</v>
      </c>
      <c r="B51" s="5">
        <v>42613</v>
      </c>
      <c r="C51" s="1" t="s">
        <v>22</v>
      </c>
      <c r="D51" s="1" t="s">
        <v>16</v>
      </c>
      <c r="E51" s="1" t="s">
        <v>11</v>
      </c>
      <c r="F51" s="1">
        <v>0</v>
      </c>
      <c r="G51" s="1">
        <v>430</v>
      </c>
      <c r="H51" s="1">
        <v>1078</v>
      </c>
      <c r="I51" s="1">
        <v>1333</v>
      </c>
      <c r="K51" s="1">
        <v>1692</v>
      </c>
    </row>
    <row r="52" spans="1:11" ht="15" customHeight="1" x14ac:dyDescent="0.2">
      <c r="A52" s="5">
        <v>42642</v>
      </c>
      <c r="B52" s="5">
        <v>42613</v>
      </c>
      <c r="C52" s="1" t="s">
        <v>22</v>
      </c>
      <c r="D52" s="1" t="s">
        <v>16</v>
      </c>
      <c r="E52" s="1" t="s">
        <v>12</v>
      </c>
      <c r="F52" s="1">
        <v>6</v>
      </c>
      <c r="G52" s="1">
        <v>1644</v>
      </c>
      <c r="H52" s="1">
        <v>3995</v>
      </c>
      <c r="I52" s="1">
        <v>4597</v>
      </c>
      <c r="K52" s="1">
        <v>4570</v>
      </c>
    </row>
    <row r="53" spans="1:11" ht="15" customHeight="1" x14ac:dyDescent="0.2">
      <c r="A53" s="5">
        <v>42642</v>
      </c>
      <c r="B53" s="5">
        <v>42613</v>
      </c>
      <c r="C53" s="1" t="s">
        <v>22</v>
      </c>
      <c r="D53" s="1" t="s">
        <v>16</v>
      </c>
      <c r="E53" s="1" t="s">
        <v>13</v>
      </c>
      <c r="F53" s="1">
        <v>0</v>
      </c>
      <c r="G53" s="1">
        <v>33</v>
      </c>
      <c r="H53" s="1">
        <v>74</v>
      </c>
      <c r="I53" s="1">
        <v>87</v>
      </c>
      <c r="K53" s="1">
        <v>114</v>
      </c>
    </row>
    <row r="54" spans="1:11" ht="15" customHeight="1" x14ac:dyDescent="0.2">
      <c r="A54" s="5">
        <v>42642</v>
      </c>
      <c r="B54" s="5">
        <v>42613</v>
      </c>
      <c r="C54" s="1" t="s">
        <v>22</v>
      </c>
      <c r="D54" s="1" t="s">
        <v>17</v>
      </c>
      <c r="E54" s="1" t="s">
        <v>10</v>
      </c>
      <c r="F54" s="1">
        <v>1</v>
      </c>
      <c r="G54" s="1">
        <v>96</v>
      </c>
      <c r="H54" s="1">
        <v>249</v>
      </c>
      <c r="I54" s="1">
        <v>289</v>
      </c>
      <c r="K54" s="1">
        <v>383</v>
      </c>
    </row>
    <row r="55" spans="1:11" ht="15" customHeight="1" x14ac:dyDescent="0.2">
      <c r="A55" s="5">
        <v>42642</v>
      </c>
      <c r="B55" s="5">
        <v>42613</v>
      </c>
      <c r="C55" s="1" t="s">
        <v>22</v>
      </c>
      <c r="D55" s="1" t="s">
        <v>17</v>
      </c>
      <c r="E55" s="1" t="s">
        <v>11</v>
      </c>
      <c r="F55" s="1">
        <v>1</v>
      </c>
      <c r="G55" s="1">
        <v>407</v>
      </c>
      <c r="H55" s="1">
        <v>1079</v>
      </c>
      <c r="I55" s="1">
        <v>1314</v>
      </c>
      <c r="K55" s="1">
        <v>1509</v>
      </c>
    </row>
    <row r="56" spans="1:11" ht="15" customHeight="1" x14ac:dyDescent="0.2">
      <c r="A56" s="5">
        <v>42642</v>
      </c>
      <c r="B56" s="5">
        <v>42613</v>
      </c>
      <c r="C56" s="1" t="s">
        <v>22</v>
      </c>
      <c r="D56" s="1" t="s">
        <v>17</v>
      </c>
      <c r="E56" s="1" t="s">
        <v>12</v>
      </c>
      <c r="F56" s="1">
        <v>2</v>
      </c>
      <c r="G56" s="1">
        <v>1896</v>
      </c>
      <c r="H56" s="1">
        <v>4551</v>
      </c>
      <c r="I56" s="1">
        <v>5236</v>
      </c>
      <c r="K56" s="1">
        <v>5176</v>
      </c>
    </row>
    <row r="57" spans="1:11" ht="15" customHeight="1" x14ac:dyDescent="0.2">
      <c r="A57" s="5">
        <v>42642</v>
      </c>
      <c r="B57" s="5">
        <v>42613</v>
      </c>
      <c r="C57" s="1" t="s">
        <v>22</v>
      </c>
      <c r="D57" s="1" t="s">
        <v>17</v>
      </c>
      <c r="E57" s="1" t="s">
        <v>13</v>
      </c>
      <c r="F57" s="1">
        <v>0</v>
      </c>
      <c r="G57" s="1">
        <v>37</v>
      </c>
      <c r="H57" s="1">
        <v>76</v>
      </c>
      <c r="I57" s="1">
        <v>91</v>
      </c>
      <c r="K57" s="1">
        <v>108</v>
      </c>
    </row>
    <row r="58" spans="1:11" ht="15" customHeight="1" x14ac:dyDescent="0.2">
      <c r="A58" s="5">
        <v>42642</v>
      </c>
      <c r="B58" s="5">
        <v>42613</v>
      </c>
      <c r="C58" s="1" t="s">
        <v>22</v>
      </c>
      <c r="D58" s="1" t="s">
        <v>18</v>
      </c>
      <c r="E58" s="1" t="s">
        <v>10</v>
      </c>
      <c r="F58" s="1">
        <v>1</v>
      </c>
      <c r="G58" s="1">
        <v>94</v>
      </c>
      <c r="H58" s="1">
        <v>233</v>
      </c>
      <c r="I58" s="1">
        <v>265</v>
      </c>
      <c r="K58" s="1">
        <v>337</v>
      </c>
    </row>
    <row r="59" spans="1:11" ht="15" customHeight="1" x14ac:dyDescent="0.2">
      <c r="A59" s="5">
        <v>42642</v>
      </c>
      <c r="B59" s="5">
        <v>42613</v>
      </c>
      <c r="C59" s="1" t="s">
        <v>22</v>
      </c>
      <c r="D59" s="1" t="s">
        <v>18</v>
      </c>
      <c r="E59" s="1" t="s">
        <v>11</v>
      </c>
      <c r="F59" s="1">
        <v>1</v>
      </c>
      <c r="G59" s="1">
        <v>428</v>
      </c>
      <c r="H59" s="1">
        <v>1067</v>
      </c>
      <c r="I59" s="1">
        <v>1310</v>
      </c>
      <c r="K59" s="1">
        <v>1415</v>
      </c>
    </row>
    <row r="60" spans="1:11" ht="15" customHeight="1" x14ac:dyDescent="0.2">
      <c r="A60" s="5">
        <v>42642</v>
      </c>
      <c r="B60" s="5">
        <v>42613</v>
      </c>
      <c r="C60" s="1" t="s">
        <v>22</v>
      </c>
      <c r="D60" s="1" t="s">
        <v>18</v>
      </c>
      <c r="E60" s="1" t="s">
        <v>12</v>
      </c>
      <c r="F60" s="1">
        <v>2</v>
      </c>
      <c r="G60" s="1">
        <v>1832</v>
      </c>
      <c r="H60" s="1">
        <v>4443</v>
      </c>
      <c r="I60" s="1">
        <v>5069</v>
      </c>
      <c r="K60" s="1">
        <v>5123</v>
      </c>
    </row>
    <row r="61" spans="1:11" ht="15" customHeight="1" x14ac:dyDescent="0.2">
      <c r="A61" s="5">
        <v>42642</v>
      </c>
      <c r="B61" s="5">
        <v>42613</v>
      </c>
      <c r="C61" s="1" t="s">
        <v>22</v>
      </c>
      <c r="D61" s="1" t="s">
        <v>18</v>
      </c>
      <c r="E61" s="1" t="s">
        <v>13</v>
      </c>
      <c r="F61" s="1">
        <v>0</v>
      </c>
      <c r="G61" s="1">
        <v>21</v>
      </c>
      <c r="H61" s="1">
        <v>60</v>
      </c>
      <c r="I61" s="1">
        <v>80</v>
      </c>
      <c r="K61" s="1">
        <v>94</v>
      </c>
    </row>
    <row r="62" spans="1:11" ht="15" customHeight="1" x14ac:dyDescent="0.2">
      <c r="A62" s="5">
        <v>42642</v>
      </c>
      <c r="B62" s="5">
        <v>42613</v>
      </c>
      <c r="C62" s="1" t="s">
        <v>22</v>
      </c>
      <c r="D62" s="1" t="s">
        <v>19</v>
      </c>
      <c r="E62" s="1" t="s">
        <v>10</v>
      </c>
      <c r="F62" s="1">
        <v>0</v>
      </c>
      <c r="G62" s="1">
        <v>74</v>
      </c>
      <c r="H62" s="1">
        <v>177</v>
      </c>
      <c r="I62" s="1">
        <v>206</v>
      </c>
      <c r="K62" s="1">
        <v>274</v>
      </c>
    </row>
    <row r="63" spans="1:11" ht="15" customHeight="1" x14ac:dyDescent="0.2">
      <c r="A63" s="5">
        <v>42642</v>
      </c>
      <c r="B63" s="5">
        <v>42613</v>
      </c>
      <c r="C63" s="1" t="s">
        <v>22</v>
      </c>
      <c r="D63" s="1" t="s">
        <v>19</v>
      </c>
      <c r="E63" s="1" t="s">
        <v>11</v>
      </c>
      <c r="F63" s="1">
        <v>0</v>
      </c>
      <c r="G63" s="1">
        <v>341</v>
      </c>
      <c r="H63" s="1">
        <v>895</v>
      </c>
      <c r="I63" s="1">
        <v>1061</v>
      </c>
      <c r="K63" s="1">
        <v>1239</v>
      </c>
    </row>
    <row r="64" spans="1:11" ht="15" customHeight="1" x14ac:dyDescent="0.2">
      <c r="A64" s="5">
        <v>42642</v>
      </c>
      <c r="B64" s="5">
        <v>42613</v>
      </c>
      <c r="C64" s="1" t="s">
        <v>22</v>
      </c>
      <c r="D64" s="1" t="s">
        <v>19</v>
      </c>
      <c r="E64" s="1" t="s">
        <v>12</v>
      </c>
      <c r="F64" s="1">
        <v>1</v>
      </c>
      <c r="G64" s="1">
        <v>1729</v>
      </c>
      <c r="H64" s="1">
        <v>4284</v>
      </c>
      <c r="I64" s="1">
        <v>4912</v>
      </c>
      <c r="K64" s="1">
        <v>5029</v>
      </c>
    </row>
    <row r="65" spans="1:11" ht="15" customHeight="1" x14ac:dyDescent="0.2">
      <c r="A65" s="5">
        <v>42642</v>
      </c>
      <c r="B65" s="5">
        <v>42613</v>
      </c>
      <c r="C65" s="1" t="s">
        <v>22</v>
      </c>
      <c r="D65" s="1" t="s">
        <v>19</v>
      </c>
      <c r="E65" s="1" t="s">
        <v>13</v>
      </c>
      <c r="F65" s="1">
        <v>1</v>
      </c>
      <c r="G65" s="1">
        <v>15</v>
      </c>
      <c r="H65" s="1">
        <v>36</v>
      </c>
      <c r="I65" s="1">
        <v>44</v>
      </c>
      <c r="K65" s="1">
        <v>59</v>
      </c>
    </row>
    <row r="66" spans="1:11" ht="15" customHeight="1" x14ac:dyDescent="0.2">
      <c r="A66" s="5">
        <v>42642</v>
      </c>
      <c r="B66" s="5">
        <v>42613</v>
      </c>
      <c r="C66" s="1" t="s">
        <v>22</v>
      </c>
      <c r="D66" s="1" t="s">
        <v>20</v>
      </c>
      <c r="E66" s="1" t="s">
        <v>10</v>
      </c>
      <c r="F66" s="1">
        <v>0</v>
      </c>
      <c r="G66" s="1">
        <v>51</v>
      </c>
      <c r="H66" s="1">
        <v>121</v>
      </c>
      <c r="I66" s="1">
        <v>139</v>
      </c>
      <c r="K66" s="1">
        <v>217</v>
      </c>
    </row>
    <row r="67" spans="1:11" ht="15" customHeight="1" x14ac:dyDescent="0.2">
      <c r="A67" s="5">
        <v>42642</v>
      </c>
      <c r="B67" s="5">
        <v>42613</v>
      </c>
      <c r="C67" s="1" t="s">
        <v>22</v>
      </c>
      <c r="D67" s="1" t="s">
        <v>20</v>
      </c>
      <c r="E67" s="1" t="s">
        <v>11</v>
      </c>
      <c r="F67" s="1">
        <v>0</v>
      </c>
      <c r="G67" s="1">
        <v>253</v>
      </c>
      <c r="H67" s="1">
        <v>660</v>
      </c>
      <c r="I67" s="1">
        <v>807</v>
      </c>
      <c r="K67" s="1">
        <v>899</v>
      </c>
    </row>
    <row r="68" spans="1:11" ht="15" customHeight="1" x14ac:dyDescent="0.2">
      <c r="A68" s="5">
        <v>42642</v>
      </c>
      <c r="B68" s="5">
        <v>42613</v>
      </c>
      <c r="C68" s="1" t="s">
        <v>22</v>
      </c>
      <c r="D68" s="1" t="s">
        <v>20</v>
      </c>
      <c r="E68" s="1" t="s">
        <v>12</v>
      </c>
      <c r="F68" s="1">
        <v>0</v>
      </c>
      <c r="G68" s="1">
        <v>1482</v>
      </c>
      <c r="H68" s="1">
        <v>3725</v>
      </c>
      <c r="I68" s="1">
        <v>4210</v>
      </c>
      <c r="K68" s="1">
        <v>4529</v>
      </c>
    </row>
    <row r="69" spans="1:11" ht="15" customHeight="1" x14ac:dyDescent="0.2">
      <c r="A69" s="5">
        <v>42642</v>
      </c>
      <c r="B69" s="5">
        <v>42613</v>
      </c>
      <c r="C69" s="1" t="s">
        <v>22</v>
      </c>
      <c r="D69" s="1" t="s">
        <v>20</v>
      </c>
      <c r="E69" s="1" t="s">
        <v>13</v>
      </c>
      <c r="F69" s="1">
        <v>0</v>
      </c>
      <c r="G69" s="1">
        <v>16</v>
      </c>
      <c r="H69" s="1">
        <v>32</v>
      </c>
      <c r="I69" s="1">
        <v>36</v>
      </c>
      <c r="K69" s="1">
        <v>38</v>
      </c>
    </row>
    <row r="70" spans="1:11" ht="15" customHeight="1" x14ac:dyDescent="0.2">
      <c r="A70" s="5">
        <v>42642</v>
      </c>
      <c r="B70" s="5">
        <v>42613</v>
      </c>
      <c r="C70" s="1" t="s">
        <v>22</v>
      </c>
      <c r="D70" s="1" t="s">
        <v>21</v>
      </c>
      <c r="E70" s="1" t="s">
        <v>10</v>
      </c>
      <c r="F70" s="1">
        <v>0</v>
      </c>
      <c r="G70" s="1">
        <v>31</v>
      </c>
      <c r="H70" s="1">
        <v>82</v>
      </c>
      <c r="I70" s="1">
        <v>99</v>
      </c>
      <c r="K70" s="1">
        <v>159</v>
      </c>
    </row>
    <row r="71" spans="1:11" ht="15" customHeight="1" x14ac:dyDescent="0.2">
      <c r="A71" s="5">
        <v>42642</v>
      </c>
      <c r="B71" s="5">
        <v>42613</v>
      </c>
      <c r="C71" s="1" t="s">
        <v>22</v>
      </c>
      <c r="D71" s="1" t="s">
        <v>21</v>
      </c>
      <c r="E71" s="1" t="s">
        <v>11</v>
      </c>
      <c r="F71" s="1">
        <v>0</v>
      </c>
      <c r="G71" s="1">
        <v>135</v>
      </c>
      <c r="H71" s="1">
        <v>438</v>
      </c>
      <c r="I71" s="1">
        <v>530</v>
      </c>
      <c r="K71" s="1">
        <v>620</v>
      </c>
    </row>
    <row r="72" spans="1:11" ht="15" customHeight="1" x14ac:dyDescent="0.2">
      <c r="A72" s="5">
        <v>42642</v>
      </c>
      <c r="B72" s="5">
        <v>42613</v>
      </c>
      <c r="C72" s="1" t="s">
        <v>22</v>
      </c>
      <c r="D72" s="1" t="s">
        <v>21</v>
      </c>
      <c r="E72" s="1" t="s">
        <v>12</v>
      </c>
      <c r="F72" s="1">
        <v>4</v>
      </c>
      <c r="G72" s="1">
        <v>1315</v>
      </c>
      <c r="H72" s="1">
        <v>3272</v>
      </c>
      <c r="I72" s="1">
        <v>3729</v>
      </c>
      <c r="K72" s="1">
        <v>4152</v>
      </c>
    </row>
    <row r="73" spans="1:11" ht="15" customHeight="1" x14ac:dyDescent="0.2">
      <c r="A73" s="5">
        <v>42642</v>
      </c>
      <c r="B73" s="5">
        <v>42613</v>
      </c>
      <c r="C73" s="1" t="s">
        <v>22</v>
      </c>
      <c r="D73" s="1" t="s">
        <v>21</v>
      </c>
      <c r="E73" s="1" t="s">
        <v>13</v>
      </c>
      <c r="F73" s="1">
        <v>0</v>
      </c>
      <c r="G73" s="1">
        <v>9</v>
      </c>
      <c r="H73" s="1">
        <v>36</v>
      </c>
      <c r="I73" s="1">
        <v>42</v>
      </c>
      <c r="K73" s="1">
        <v>35</v>
      </c>
    </row>
    <row r="74" spans="1:11" ht="15" customHeight="1" x14ac:dyDescent="0.2">
      <c r="A74" s="5">
        <v>42642</v>
      </c>
      <c r="B74" s="5">
        <v>42613</v>
      </c>
      <c r="C74" s="1" t="s">
        <v>23</v>
      </c>
      <c r="D74" s="1" t="s">
        <v>9</v>
      </c>
      <c r="E74" s="1" t="s">
        <v>10</v>
      </c>
      <c r="F74" s="1">
        <v>27</v>
      </c>
      <c r="G74" s="1">
        <v>520</v>
      </c>
      <c r="H74" s="1">
        <v>965</v>
      </c>
      <c r="I74" s="1">
        <v>1120</v>
      </c>
      <c r="K74" s="1">
        <v>2135</v>
      </c>
    </row>
    <row r="75" spans="1:11" ht="15" customHeight="1" x14ac:dyDescent="0.2">
      <c r="A75" s="5">
        <v>42642</v>
      </c>
      <c r="B75" s="5">
        <v>42613</v>
      </c>
      <c r="C75" s="1" t="s">
        <v>23</v>
      </c>
      <c r="D75" s="1" t="s">
        <v>9</v>
      </c>
      <c r="E75" s="1" t="s">
        <v>11</v>
      </c>
      <c r="F75" s="1">
        <v>1</v>
      </c>
      <c r="G75" s="1">
        <v>440</v>
      </c>
      <c r="H75" s="1">
        <v>1030</v>
      </c>
      <c r="I75" s="1">
        <v>1282</v>
      </c>
      <c r="K75" s="1">
        <v>1737</v>
      </c>
    </row>
    <row r="76" spans="1:11" ht="15" customHeight="1" x14ac:dyDescent="0.2">
      <c r="A76" s="5">
        <v>42642</v>
      </c>
      <c r="B76" s="5">
        <v>42613</v>
      </c>
      <c r="C76" s="1" t="s">
        <v>23</v>
      </c>
      <c r="D76" s="1" t="s">
        <v>9</v>
      </c>
      <c r="E76" s="1" t="s">
        <v>12</v>
      </c>
      <c r="F76" s="1">
        <v>34</v>
      </c>
      <c r="G76" s="1">
        <v>4333</v>
      </c>
      <c r="H76" s="1">
        <v>9938</v>
      </c>
      <c r="I76" s="1">
        <v>12006</v>
      </c>
      <c r="K76" s="1">
        <v>12431</v>
      </c>
    </row>
    <row r="77" spans="1:11" ht="15" customHeight="1" x14ac:dyDescent="0.2">
      <c r="A77" s="5">
        <v>42642</v>
      </c>
      <c r="B77" s="5">
        <v>42613</v>
      </c>
      <c r="C77" s="1" t="s">
        <v>23</v>
      </c>
      <c r="D77" s="1" t="s">
        <v>9</v>
      </c>
      <c r="E77" s="1" t="s">
        <v>13</v>
      </c>
      <c r="F77" s="1">
        <v>1</v>
      </c>
      <c r="G77" s="1">
        <v>143</v>
      </c>
      <c r="H77" s="1">
        <v>356</v>
      </c>
      <c r="I77" s="1">
        <v>434</v>
      </c>
      <c r="K77" s="1">
        <v>565</v>
      </c>
    </row>
    <row r="78" spans="1:11" ht="15" customHeight="1" x14ac:dyDescent="0.2">
      <c r="A78" s="5">
        <v>42642</v>
      </c>
      <c r="B78" s="5">
        <v>42613</v>
      </c>
      <c r="C78" s="1" t="s">
        <v>23</v>
      </c>
      <c r="D78" s="1" t="s">
        <v>14</v>
      </c>
      <c r="E78" s="1" t="s">
        <v>10</v>
      </c>
      <c r="F78" s="1">
        <v>26</v>
      </c>
      <c r="G78" s="1">
        <v>815</v>
      </c>
      <c r="H78" s="1">
        <v>1700</v>
      </c>
      <c r="I78" s="1">
        <v>1954</v>
      </c>
      <c r="K78" s="1">
        <v>2695</v>
      </c>
    </row>
    <row r="79" spans="1:11" ht="15" customHeight="1" x14ac:dyDescent="0.2">
      <c r="A79" s="5">
        <v>42642</v>
      </c>
      <c r="B79" s="5">
        <v>42613</v>
      </c>
      <c r="C79" s="1" t="s">
        <v>23</v>
      </c>
      <c r="D79" s="1" t="s">
        <v>14</v>
      </c>
      <c r="E79" s="1" t="s">
        <v>11</v>
      </c>
      <c r="F79" s="1">
        <v>0</v>
      </c>
      <c r="G79" s="1">
        <v>285</v>
      </c>
      <c r="H79" s="1">
        <v>700</v>
      </c>
      <c r="I79" s="1">
        <v>910</v>
      </c>
      <c r="K79" s="1">
        <v>1443</v>
      </c>
    </row>
    <row r="80" spans="1:11" ht="15" customHeight="1" x14ac:dyDescent="0.2">
      <c r="A80" s="5">
        <v>42642</v>
      </c>
      <c r="B80" s="5">
        <v>42613</v>
      </c>
      <c r="C80" s="1" t="s">
        <v>23</v>
      </c>
      <c r="D80" s="1" t="s">
        <v>14</v>
      </c>
      <c r="E80" s="1" t="s">
        <v>12</v>
      </c>
      <c r="F80" s="1">
        <v>29</v>
      </c>
      <c r="G80" s="1">
        <v>3890</v>
      </c>
      <c r="H80" s="1">
        <v>9137</v>
      </c>
      <c r="I80" s="1">
        <v>10765</v>
      </c>
      <c r="K80" s="1">
        <v>11680</v>
      </c>
    </row>
    <row r="81" spans="1:11" ht="15" customHeight="1" x14ac:dyDescent="0.2">
      <c r="A81" s="5">
        <v>42642</v>
      </c>
      <c r="B81" s="5">
        <v>42613</v>
      </c>
      <c r="C81" s="1" t="s">
        <v>23</v>
      </c>
      <c r="D81" s="1" t="s">
        <v>14</v>
      </c>
      <c r="E81" s="1" t="s">
        <v>13</v>
      </c>
      <c r="F81" s="1">
        <v>3</v>
      </c>
      <c r="G81" s="1">
        <v>137</v>
      </c>
      <c r="H81" s="1">
        <v>324</v>
      </c>
      <c r="I81" s="1">
        <v>400</v>
      </c>
      <c r="K81" s="1">
        <v>437</v>
      </c>
    </row>
    <row r="82" spans="1:11" ht="15" customHeight="1" x14ac:dyDescent="0.2">
      <c r="A82" s="5">
        <v>42642</v>
      </c>
      <c r="B82" s="5">
        <v>42613</v>
      </c>
      <c r="C82" s="1" t="s">
        <v>23</v>
      </c>
      <c r="D82" s="1" t="s">
        <v>15</v>
      </c>
      <c r="E82" s="1" t="s">
        <v>10</v>
      </c>
      <c r="F82" s="1">
        <v>18</v>
      </c>
      <c r="G82" s="1">
        <v>642</v>
      </c>
      <c r="H82" s="1">
        <v>1455</v>
      </c>
      <c r="I82" s="1">
        <v>1731</v>
      </c>
      <c r="K82" s="1">
        <v>2170</v>
      </c>
    </row>
    <row r="83" spans="1:11" ht="15" customHeight="1" x14ac:dyDescent="0.2">
      <c r="A83" s="5">
        <v>42642</v>
      </c>
      <c r="B83" s="5">
        <v>42613</v>
      </c>
      <c r="C83" s="1" t="s">
        <v>23</v>
      </c>
      <c r="D83" s="1" t="s">
        <v>15</v>
      </c>
      <c r="E83" s="1" t="s">
        <v>11</v>
      </c>
      <c r="F83" s="1">
        <v>1</v>
      </c>
      <c r="G83" s="1">
        <v>265</v>
      </c>
      <c r="H83" s="1">
        <v>693</v>
      </c>
      <c r="I83" s="1">
        <v>842</v>
      </c>
      <c r="K83" s="1">
        <v>1393</v>
      </c>
    </row>
    <row r="84" spans="1:11" ht="15" customHeight="1" x14ac:dyDescent="0.2">
      <c r="A84" s="5">
        <v>42642</v>
      </c>
      <c r="B84" s="5">
        <v>42613</v>
      </c>
      <c r="C84" s="1" t="s">
        <v>23</v>
      </c>
      <c r="D84" s="1" t="s">
        <v>15</v>
      </c>
      <c r="E84" s="1" t="s">
        <v>12</v>
      </c>
      <c r="F84" s="1">
        <v>23</v>
      </c>
      <c r="G84" s="1">
        <v>3890</v>
      </c>
      <c r="H84" s="1">
        <v>9440</v>
      </c>
      <c r="I84" s="1">
        <v>11151</v>
      </c>
      <c r="K84" s="1">
        <v>11782</v>
      </c>
    </row>
    <row r="85" spans="1:11" ht="15" customHeight="1" x14ac:dyDescent="0.2">
      <c r="A85" s="5">
        <v>42642</v>
      </c>
      <c r="B85" s="5">
        <v>42613</v>
      </c>
      <c r="C85" s="1" t="s">
        <v>23</v>
      </c>
      <c r="D85" s="1" t="s">
        <v>15</v>
      </c>
      <c r="E85" s="1" t="s">
        <v>13</v>
      </c>
      <c r="F85" s="1">
        <v>3</v>
      </c>
      <c r="G85" s="1">
        <v>131</v>
      </c>
      <c r="H85" s="1">
        <v>305</v>
      </c>
      <c r="I85" s="1">
        <v>412</v>
      </c>
      <c r="K85" s="1">
        <v>394</v>
      </c>
    </row>
    <row r="86" spans="1:11" ht="15" customHeight="1" x14ac:dyDescent="0.2">
      <c r="A86" s="5">
        <v>42642</v>
      </c>
      <c r="B86" s="5">
        <v>42613</v>
      </c>
      <c r="C86" s="1" t="s">
        <v>23</v>
      </c>
      <c r="D86" s="1" t="s">
        <v>16</v>
      </c>
      <c r="E86" s="1" t="s">
        <v>10</v>
      </c>
      <c r="F86" s="1">
        <v>11</v>
      </c>
      <c r="G86" s="1">
        <v>537</v>
      </c>
      <c r="H86" s="1">
        <v>1205</v>
      </c>
      <c r="I86" s="1">
        <v>1413</v>
      </c>
      <c r="K86" s="1">
        <v>1770</v>
      </c>
    </row>
    <row r="87" spans="1:11" ht="15" customHeight="1" x14ac:dyDescent="0.2">
      <c r="A87" s="5">
        <v>42642</v>
      </c>
      <c r="B87" s="5">
        <v>42613</v>
      </c>
      <c r="C87" s="1" t="s">
        <v>23</v>
      </c>
      <c r="D87" s="1" t="s">
        <v>16</v>
      </c>
      <c r="E87" s="1" t="s">
        <v>11</v>
      </c>
      <c r="F87" s="1">
        <v>1</v>
      </c>
      <c r="G87" s="1">
        <v>242</v>
      </c>
      <c r="H87" s="1">
        <v>655</v>
      </c>
      <c r="I87" s="1">
        <v>796</v>
      </c>
      <c r="K87" s="1">
        <v>1324</v>
      </c>
    </row>
    <row r="88" spans="1:11" ht="15" customHeight="1" x14ac:dyDescent="0.2">
      <c r="A88" s="5">
        <v>42642</v>
      </c>
      <c r="B88" s="5">
        <v>42613</v>
      </c>
      <c r="C88" s="1" t="s">
        <v>23</v>
      </c>
      <c r="D88" s="1" t="s">
        <v>16</v>
      </c>
      <c r="E88" s="1" t="s">
        <v>12</v>
      </c>
      <c r="F88" s="1">
        <v>12</v>
      </c>
      <c r="G88" s="1">
        <v>4383</v>
      </c>
      <c r="H88" s="1">
        <v>10963</v>
      </c>
      <c r="I88" s="1">
        <v>12915</v>
      </c>
      <c r="K88" s="1">
        <v>13757</v>
      </c>
    </row>
    <row r="89" spans="1:11" ht="15" customHeight="1" x14ac:dyDescent="0.2">
      <c r="A89" s="5">
        <v>42642</v>
      </c>
      <c r="B89" s="5">
        <v>42613</v>
      </c>
      <c r="C89" s="1" t="s">
        <v>23</v>
      </c>
      <c r="D89" s="1" t="s">
        <v>16</v>
      </c>
      <c r="E89" s="1" t="s">
        <v>13</v>
      </c>
      <c r="F89" s="1">
        <v>0</v>
      </c>
      <c r="G89" s="1">
        <v>98</v>
      </c>
      <c r="H89" s="1">
        <v>274</v>
      </c>
      <c r="I89" s="1">
        <v>344</v>
      </c>
      <c r="K89" s="1">
        <v>338</v>
      </c>
    </row>
    <row r="90" spans="1:11" ht="15" customHeight="1" x14ac:dyDescent="0.2">
      <c r="A90" s="5">
        <v>42642</v>
      </c>
      <c r="B90" s="5">
        <v>42613</v>
      </c>
      <c r="C90" s="1" t="s">
        <v>23</v>
      </c>
      <c r="D90" s="1" t="s">
        <v>17</v>
      </c>
      <c r="E90" s="1" t="s">
        <v>10</v>
      </c>
      <c r="F90" s="1">
        <v>3</v>
      </c>
      <c r="G90" s="1">
        <v>330</v>
      </c>
      <c r="H90" s="1">
        <v>843</v>
      </c>
      <c r="I90" s="1">
        <v>1008</v>
      </c>
      <c r="K90" s="1">
        <v>1521</v>
      </c>
    </row>
    <row r="91" spans="1:11" ht="15" customHeight="1" x14ac:dyDescent="0.2">
      <c r="A91" s="5">
        <v>42642</v>
      </c>
      <c r="B91" s="5">
        <v>42613</v>
      </c>
      <c r="C91" s="1" t="s">
        <v>23</v>
      </c>
      <c r="D91" s="1" t="s">
        <v>17</v>
      </c>
      <c r="E91" s="1" t="s">
        <v>11</v>
      </c>
      <c r="F91" s="1">
        <v>1</v>
      </c>
      <c r="G91" s="1">
        <v>296</v>
      </c>
      <c r="H91" s="1">
        <v>771</v>
      </c>
      <c r="I91" s="1">
        <v>951</v>
      </c>
      <c r="K91" s="1">
        <v>1258</v>
      </c>
    </row>
    <row r="92" spans="1:11" ht="15" customHeight="1" x14ac:dyDescent="0.2">
      <c r="A92" s="5">
        <v>42642</v>
      </c>
      <c r="B92" s="5">
        <v>42613</v>
      </c>
      <c r="C92" s="1" t="s">
        <v>23</v>
      </c>
      <c r="D92" s="1" t="s">
        <v>17</v>
      </c>
      <c r="E92" s="1" t="s">
        <v>12</v>
      </c>
      <c r="F92" s="1">
        <v>8</v>
      </c>
      <c r="G92" s="1">
        <v>4592</v>
      </c>
      <c r="H92" s="1">
        <v>11889</v>
      </c>
      <c r="I92" s="1">
        <v>14034</v>
      </c>
      <c r="K92" s="1">
        <v>14589</v>
      </c>
    </row>
    <row r="93" spans="1:11" ht="15" customHeight="1" x14ac:dyDescent="0.2">
      <c r="A93" s="5">
        <v>42642</v>
      </c>
      <c r="B93" s="5">
        <v>42613</v>
      </c>
      <c r="C93" s="1" t="s">
        <v>23</v>
      </c>
      <c r="D93" s="1" t="s">
        <v>17</v>
      </c>
      <c r="E93" s="1" t="s">
        <v>13</v>
      </c>
      <c r="F93" s="1">
        <v>0</v>
      </c>
      <c r="G93" s="1">
        <v>72</v>
      </c>
      <c r="H93" s="1">
        <v>190</v>
      </c>
      <c r="I93" s="1">
        <v>235</v>
      </c>
      <c r="K93" s="1">
        <v>289</v>
      </c>
    </row>
    <row r="94" spans="1:11" ht="15" customHeight="1" x14ac:dyDescent="0.2">
      <c r="A94" s="5">
        <v>42642</v>
      </c>
      <c r="B94" s="5">
        <v>42613</v>
      </c>
      <c r="C94" s="1" t="s">
        <v>23</v>
      </c>
      <c r="D94" s="1" t="s">
        <v>18</v>
      </c>
      <c r="E94" s="1" t="s">
        <v>10</v>
      </c>
      <c r="F94" s="1">
        <v>3</v>
      </c>
      <c r="G94" s="1">
        <v>245</v>
      </c>
      <c r="H94" s="1">
        <v>645</v>
      </c>
      <c r="I94" s="1">
        <v>752</v>
      </c>
      <c r="K94" s="1">
        <v>1290</v>
      </c>
    </row>
    <row r="95" spans="1:11" ht="15" customHeight="1" x14ac:dyDescent="0.2">
      <c r="A95" s="5">
        <v>42642</v>
      </c>
      <c r="B95" s="5">
        <v>42613</v>
      </c>
      <c r="C95" s="1" t="s">
        <v>23</v>
      </c>
      <c r="D95" s="1" t="s">
        <v>18</v>
      </c>
      <c r="E95" s="1" t="s">
        <v>11</v>
      </c>
      <c r="F95" s="1">
        <v>0</v>
      </c>
      <c r="G95" s="1">
        <v>289</v>
      </c>
      <c r="H95" s="1">
        <v>725</v>
      </c>
      <c r="I95" s="1">
        <v>897</v>
      </c>
      <c r="K95" s="1">
        <v>1065</v>
      </c>
    </row>
    <row r="96" spans="1:11" ht="15" customHeight="1" x14ac:dyDescent="0.2">
      <c r="A96" s="5">
        <v>42642</v>
      </c>
      <c r="B96" s="5">
        <v>42613</v>
      </c>
      <c r="C96" s="1" t="s">
        <v>23</v>
      </c>
      <c r="D96" s="1" t="s">
        <v>18</v>
      </c>
      <c r="E96" s="1" t="s">
        <v>12</v>
      </c>
      <c r="F96" s="1">
        <v>5</v>
      </c>
      <c r="G96" s="1">
        <v>4244</v>
      </c>
      <c r="H96" s="1">
        <v>10976</v>
      </c>
      <c r="I96" s="1">
        <v>12973</v>
      </c>
      <c r="K96" s="1">
        <v>14115</v>
      </c>
    </row>
    <row r="97" spans="1:11" ht="15" customHeight="1" x14ac:dyDescent="0.2">
      <c r="A97" s="5">
        <v>42642</v>
      </c>
      <c r="B97" s="5">
        <v>42613</v>
      </c>
      <c r="C97" s="1" t="s">
        <v>23</v>
      </c>
      <c r="D97" s="1" t="s">
        <v>18</v>
      </c>
      <c r="E97" s="1" t="s">
        <v>13</v>
      </c>
      <c r="F97" s="1">
        <v>0</v>
      </c>
      <c r="G97" s="1">
        <v>60</v>
      </c>
      <c r="H97" s="1">
        <v>173</v>
      </c>
      <c r="I97" s="1">
        <v>225</v>
      </c>
      <c r="K97" s="1">
        <v>268</v>
      </c>
    </row>
    <row r="98" spans="1:11" ht="15" customHeight="1" x14ac:dyDescent="0.2">
      <c r="A98" s="5">
        <v>42642</v>
      </c>
      <c r="B98" s="5">
        <v>42613</v>
      </c>
      <c r="C98" s="1" t="s">
        <v>23</v>
      </c>
      <c r="D98" s="1" t="s">
        <v>19</v>
      </c>
      <c r="E98" s="1" t="s">
        <v>10</v>
      </c>
      <c r="F98" s="1">
        <v>4</v>
      </c>
      <c r="G98" s="1">
        <v>215</v>
      </c>
      <c r="H98" s="1">
        <v>560</v>
      </c>
      <c r="I98" s="1">
        <v>648</v>
      </c>
      <c r="K98" s="1">
        <v>1135</v>
      </c>
    </row>
    <row r="99" spans="1:11" ht="15" customHeight="1" x14ac:dyDescent="0.2">
      <c r="A99" s="5">
        <v>42642</v>
      </c>
      <c r="B99" s="5">
        <v>42613</v>
      </c>
      <c r="C99" s="1" t="s">
        <v>23</v>
      </c>
      <c r="D99" s="1" t="s">
        <v>19</v>
      </c>
      <c r="E99" s="1" t="s">
        <v>11</v>
      </c>
      <c r="F99" s="1">
        <v>0</v>
      </c>
      <c r="G99" s="1">
        <v>182</v>
      </c>
      <c r="H99" s="1">
        <v>539</v>
      </c>
      <c r="I99" s="1">
        <v>666</v>
      </c>
      <c r="K99" s="1">
        <v>812</v>
      </c>
    </row>
    <row r="100" spans="1:11" ht="15" customHeight="1" x14ac:dyDescent="0.2">
      <c r="A100" s="5">
        <v>42642</v>
      </c>
      <c r="B100" s="5">
        <v>42613</v>
      </c>
      <c r="C100" s="1" t="s">
        <v>23</v>
      </c>
      <c r="D100" s="1" t="s">
        <v>19</v>
      </c>
      <c r="E100" s="1" t="s">
        <v>12</v>
      </c>
      <c r="F100" s="1">
        <v>4</v>
      </c>
      <c r="G100" s="1">
        <v>3634</v>
      </c>
      <c r="H100" s="1">
        <v>9584</v>
      </c>
      <c r="I100" s="1">
        <v>11219</v>
      </c>
      <c r="K100" s="1">
        <v>12598</v>
      </c>
    </row>
    <row r="101" spans="1:11" ht="15" customHeight="1" x14ac:dyDescent="0.2">
      <c r="A101" s="5">
        <v>42642</v>
      </c>
      <c r="B101" s="5">
        <v>42613</v>
      </c>
      <c r="C101" s="1" t="s">
        <v>23</v>
      </c>
      <c r="D101" s="1" t="s">
        <v>19</v>
      </c>
      <c r="E101" s="1" t="s">
        <v>13</v>
      </c>
      <c r="F101" s="1">
        <v>1</v>
      </c>
      <c r="G101" s="1">
        <v>54</v>
      </c>
      <c r="H101" s="1">
        <v>160</v>
      </c>
      <c r="I101" s="1">
        <v>196</v>
      </c>
      <c r="K101" s="1">
        <v>200</v>
      </c>
    </row>
    <row r="102" spans="1:11" ht="15" customHeight="1" x14ac:dyDescent="0.2">
      <c r="A102" s="5">
        <v>42642</v>
      </c>
      <c r="B102" s="5">
        <v>42613</v>
      </c>
      <c r="C102" s="1" t="s">
        <v>23</v>
      </c>
      <c r="D102" s="1" t="s">
        <v>20</v>
      </c>
      <c r="E102" s="1" t="s">
        <v>10</v>
      </c>
      <c r="F102" s="1">
        <v>2</v>
      </c>
      <c r="G102" s="1">
        <v>165</v>
      </c>
      <c r="H102" s="1">
        <v>458</v>
      </c>
      <c r="I102" s="1">
        <v>515</v>
      </c>
      <c r="K102" s="1">
        <v>827</v>
      </c>
    </row>
    <row r="103" spans="1:11" ht="15" customHeight="1" x14ac:dyDescent="0.2">
      <c r="A103" s="5">
        <v>42642</v>
      </c>
      <c r="B103" s="5">
        <v>42613</v>
      </c>
      <c r="C103" s="1" t="s">
        <v>23</v>
      </c>
      <c r="D103" s="1" t="s">
        <v>20</v>
      </c>
      <c r="E103" s="1" t="s">
        <v>11</v>
      </c>
      <c r="F103" s="1">
        <v>0</v>
      </c>
      <c r="G103" s="1">
        <v>114</v>
      </c>
      <c r="H103" s="1">
        <v>354</v>
      </c>
      <c r="I103" s="1">
        <v>428</v>
      </c>
      <c r="K103" s="1">
        <v>542</v>
      </c>
    </row>
    <row r="104" spans="1:11" ht="15" customHeight="1" x14ac:dyDescent="0.2">
      <c r="A104" s="5">
        <v>42642</v>
      </c>
      <c r="B104" s="5">
        <v>42613</v>
      </c>
      <c r="C104" s="1" t="s">
        <v>23</v>
      </c>
      <c r="D104" s="1" t="s">
        <v>20</v>
      </c>
      <c r="E104" s="1" t="s">
        <v>12</v>
      </c>
      <c r="F104" s="1">
        <v>6</v>
      </c>
      <c r="G104" s="1">
        <v>2843</v>
      </c>
      <c r="H104" s="1">
        <v>7627</v>
      </c>
      <c r="I104" s="1">
        <v>8814</v>
      </c>
      <c r="K104" s="1">
        <v>10325</v>
      </c>
    </row>
    <row r="105" spans="1:11" ht="15" customHeight="1" x14ac:dyDescent="0.2">
      <c r="A105" s="5">
        <v>42642</v>
      </c>
      <c r="B105" s="5">
        <v>42613</v>
      </c>
      <c r="C105" s="1" t="s">
        <v>23</v>
      </c>
      <c r="D105" s="1" t="s">
        <v>20</v>
      </c>
      <c r="E105" s="1" t="s">
        <v>13</v>
      </c>
      <c r="F105" s="1">
        <v>0</v>
      </c>
      <c r="G105" s="1">
        <v>33</v>
      </c>
      <c r="H105" s="1">
        <v>105</v>
      </c>
      <c r="I105" s="1">
        <v>128</v>
      </c>
      <c r="K105" s="1">
        <v>136</v>
      </c>
    </row>
    <row r="106" spans="1:11" ht="15" customHeight="1" x14ac:dyDescent="0.2">
      <c r="A106" s="5">
        <v>42642</v>
      </c>
      <c r="B106" s="5">
        <v>42613</v>
      </c>
      <c r="C106" s="1" t="s">
        <v>23</v>
      </c>
      <c r="D106" s="1" t="s">
        <v>21</v>
      </c>
      <c r="E106" s="1" t="s">
        <v>10</v>
      </c>
      <c r="F106" s="1">
        <v>0</v>
      </c>
      <c r="G106" s="1">
        <v>74</v>
      </c>
      <c r="H106" s="1">
        <v>217</v>
      </c>
      <c r="I106" s="1">
        <v>261</v>
      </c>
      <c r="K106" s="1">
        <v>469</v>
      </c>
    </row>
    <row r="107" spans="1:11" ht="15" customHeight="1" x14ac:dyDescent="0.2">
      <c r="A107" s="5">
        <v>42642</v>
      </c>
      <c r="B107" s="5">
        <v>42613</v>
      </c>
      <c r="C107" s="1" t="s">
        <v>23</v>
      </c>
      <c r="D107" s="1" t="s">
        <v>21</v>
      </c>
      <c r="E107" s="1" t="s">
        <v>11</v>
      </c>
      <c r="F107" s="1">
        <v>0</v>
      </c>
      <c r="G107" s="1">
        <v>102</v>
      </c>
      <c r="H107" s="1">
        <v>236</v>
      </c>
      <c r="I107" s="1">
        <v>290</v>
      </c>
      <c r="K107" s="1">
        <v>380</v>
      </c>
    </row>
    <row r="108" spans="1:11" ht="15" customHeight="1" x14ac:dyDescent="0.2">
      <c r="A108" s="5">
        <v>42642</v>
      </c>
      <c r="B108" s="5">
        <v>42613</v>
      </c>
      <c r="C108" s="1" t="s">
        <v>23</v>
      </c>
      <c r="D108" s="1" t="s">
        <v>21</v>
      </c>
      <c r="E108" s="1" t="s">
        <v>12</v>
      </c>
      <c r="F108" s="1">
        <v>5</v>
      </c>
      <c r="G108" s="1">
        <v>2366</v>
      </c>
      <c r="H108" s="1">
        <v>6272</v>
      </c>
      <c r="I108" s="1">
        <v>7352</v>
      </c>
      <c r="K108" s="1">
        <v>9083</v>
      </c>
    </row>
    <row r="109" spans="1:11" ht="15" customHeight="1" x14ac:dyDescent="0.2">
      <c r="A109" s="5">
        <v>42642</v>
      </c>
      <c r="B109" s="5">
        <v>42613</v>
      </c>
      <c r="C109" s="1" t="s">
        <v>23</v>
      </c>
      <c r="D109" s="1" t="s">
        <v>21</v>
      </c>
      <c r="E109" s="1" t="s">
        <v>13</v>
      </c>
      <c r="F109" s="1">
        <v>1</v>
      </c>
      <c r="G109" s="1">
        <v>32</v>
      </c>
      <c r="H109" s="1">
        <v>75</v>
      </c>
      <c r="I109" s="1">
        <v>91</v>
      </c>
      <c r="K109" s="1">
        <v>100</v>
      </c>
    </row>
    <row r="110" spans="1:11" ht="15" customHeight="1" x14ac:dyDescent="0.2">
      <c r="A110" s="5">
        <v>42642</v>
      </c>
      <c r="B110" s="5">
        <v>42613</v>
      </c>
      <c r="C110" s="1" t="s">
        <v>24</v>
      </c>
      <c r="D110" s="1" t="s">
        <v>9</v>
      </c>
      <c r="E110" s="1" t="s">
        <v>10</v>
      </c>
      <c r="F110" s="1">
        <v>13</v>
      </c>
      <c r="G110" s="1">
        <v>489</v>
      </c>
      <c r="H110" s="1">
        <v>917</v>
      </c>
      <c r="I110" s="1">
        <v>1077</v>
      </c>
      <c r="K110" s="1">
        <v>2246</v>
      </c>
    </row>
    <row r="111" spans="1:11" ht="15" customHeight="1" x14ac:dyDescent="0.2">
      <c r="A111" s="5">
        <v>42642</v>
      </c>
      <c r="B111" s="5">
        <v>42613</v>
      </c>
      <c r="C111" s="1" t="s">
        <v>24</v>
      </c>
      <c r="D111" s="1" t="s">
        <v>9</v>
      </c>
      <c r="E111" s="1" t="s">
        <v>11</v>
      </c>
      <c r="F111" s="1">
        <v>2</v>
      </c>
      <c r="G111" s="1">
        <v>339</v>
      </c>
      <c r="H111" s="1">
        <v>853</v>
      </c>
      <c r="I111" s="1">
        <v>1099</v>
      </c>
      <c r="K111" s="1">
        <v>1630</v>
      </c>
    </row>
    <row r="112" spans="1:11" ht="15" customHeight="1" x14ac:dyDescent="0.2">
      <c r="A112" s="5">
        <v>42642</v>
      </c>
      <c r="B112" s="5">
        <v>42613</v>
      </c>
      <c r="C112" s="1" t="s">
        <v>24</v>
      </c>
      <c r="D112" s="1" t="s">
        <v>9</v>
      </c>
      <c r="E112" s="1" t="s">
        <v>12</v>
      </c>
      <c r="F112" s="1">
        <v>28</v>
      </c>
      <c r="G112" s="1">
        <v>2689</v>
      </c>
      <c r="H112" s="1">
        <v>6284</v>
      </c>
      <c r="I112" s="1">
        <v>7808</v>
      </c>
      <c r="K112" s="1">
        <v>7833</v>
      </c>
    </row>
    <row r="113" spans="1:11" ht="15" customHeight="1" x14ac:dyDescent="0.2">
      <c r="A113" s="5">
        <v>42642</v>
      </c>
      <c r="B113" s="5">
        <v>42613</v>
      </c>
      <c r="C113" s="1" t="s">
        <v>24</v>
      </c>
      <c r="D113" s="1" t="s">
        <v>9</v>
      </c>
      <c r="E113" s="1" t="s">
        <v>13</v>
      </c>
      <c r="F113" s="1">
        <v>5</v>
      </c>
      <c r="G113" s="1">
        <v>176</v>
      </c>
      <c r="H113" s="1">
        <v>485</v>
      </c>
      <c r="I113" s="1">
        <v>659</v>
      </c>
      <c r="K113" s="1">
        <v>870</v>
      </c>
    </row>
    <row r="114" spans="1:11" ht="15" customHeight="1" x14ac:dyDescent="0.2">
      <c r="A114" s="5">
        <v>42642</v>
      </c>
      <c r="B114" s="5">
        <v>42613</v>
      </c>
      <c r="C114" s="1" t="s">
        <v>24</v>
      </c>
      <c r="D114" s="1" t="s">
        <v>14</v>
      </c>
      <c r="E114" s="1" t="s">
        <v>10</v>
      </c>
      <c r="F114" s="1">
        <v>16</v>
      </c>
      <c r="G114" s="1">
        <v>648</v>
      </c>
      <c r="H114" s="1">
        <v>1424</v>
      </c>
      <c r="I114" s="1">
        <v>1680</v>
      </c>
      <c r="K114" s="1">
        <v>2258</v>
      </c>
    </row>
    <row r="115" spans="1:11" ht="15" customHeight="1" x14ac:dyDescent="0.2">
      <c r="A115" s="5">
        <v>42642</v>
      </c>
      <c r="B115" s="5">
        <v>42613</v>
      </c>
      <c r="C115" s="1" t="s">
        <v>24</v>
      </c>
      <c r="D115" s="1" t="s">
        <v>14</v>
      </c>
      <c r="E115" s="1" t="s">
        <v>11</v>
      </c>
      <c r="F115" s="1">
        <v>1</v>
      </c>
      <c r="G115" s="1">
        <v>249</v>
      </c>
      <c r="H115" s="1">
        <v>629</v>
      </c>
      <c r="I115" s="1">
        <v>811</v>
      </c>
      <c r="K115" s="1">
        <v>1056</v>
      </c>
    </row>
    <row r="116" spans="1:11" ht="15" customHeight="1" x14ac:dyDescent="0.2">
      <c r="A116" s="5">
        <v>42642</v>
      </c>
      <c r="B116" s="5">
        <v>42613</v>
      </c>
      <c r="C116" s="1" t="s">
        <v>24</v>
      </c>
      <c r="D116" s="1" t="s">
        <v>14</v>
      </c>
      <c r="E116" s="1" t="s">
        <v>12</v>
      </c>
      <c r="F116" s="1">
        <v>20</v>
      </c>
      <c r="G116" s="1">
        <v>2473</v>
      </c>
      <c r="H116" s="1">
        <v>5788</v>
      </c>
      <c r="I116" s="1">
        <v>7056</v>
      </c>
      <c r="K116" s="1">
        <v>6659</v>
      </c>
    </row>
    <row r="117" spans="1:11" ht="15" customHeight="1" x14ac:dyDescent="0.2">
      <c r="A117" s="5">
        <v>42642</v>
      </c>
      <c r="B117" s="5">
        <v>42613</v>
      </c>
      <c r="C117" s="1" t="s">
        <v>24</v>
      </c>
      <c r="D117" s="1" t="s">
        <v>14</v>
      </c>
      <c r="E117" s="1" t="s">
        <v>13</v>
      </c>
      <c r="F117" s="1">
        <v>2</v>
      </c>
      <c r="G117" s="1">
        <v>151</v>
      </c>
      <c r="H117" s="1">
        <v>405</v>
      </c>
      <c r="I117" s="1">
        <v>531</v>
      </c>
      <c r="K117" s="1">
        <v>651</v>
      </c>
    </row>
    <row r="118" spans="1:11" ht="15" customHeight="1" x14ac:dyDescent="0.2">
      <c r="A118" s="5">
        <v>42642</v>
      </c>
      <c r="B118" s="5">
        <v>42613</v>
      </c>
      <c r="C118" s="1" t="s">
        <v>24</v>
      </c>
      <c r="D118" s="1" t="s">
        <v>15</v>
      </c>
      <c r="E118" s="1" t="s">
        <v>10</v>
      </c>
      <c r="F118" s="1">
        <v>8</v>
      </c>
      <c r="G118" s="1">
        <v>486</v>
      </c>
      <c r="H118" s="1">
        <v>1212</v>
      </c>
      <c r="I118" s="1">
        <v>1447</v>
      </c>
      <c r="K118" s="1">
        <v>1788</v>
      </c>
    </row>
    <row r="119" spans="1:11" ht="15" customHeight="1" x14ac:dyDescent="0.2">
      <c r="A119" s="5">
        <v>42642</v>
      </c>
      <c r="B119" s="5">
        <v>42613</v>
      </c>
      <c r="C119" s="1" t="s">
        <v>24</v>
      </c>
      <c r="D119" s="1" t="s">
        <v>15</v>
      </c>
      <c r="E119" s="1" t="s">
        <v>11</v>
      </c>
      <c r="F119" s="1">
        <v>1</v>
      </c>
      <c r="G119" s="1">
        <v>265</v>
      </c>
      <c r="H119" s="1">
        <v>670</v>
      </c>
      <c r="I119" s="1">
        <v>823</v>
      </c>
      <c r="K119" s="1">
        <v>1057</v>
      </c>
    </row>
    <row r="120" spans="1:11" ht="15" customHeight="1" x14ac:dyDescent="0.2">
      <c r="A120" s="5">
        <v>42642</v>
      </c>
      <c r="B120" s="5">
        <v>42613</v>
      </c>
      <c r="C120" s="1" t="s">
        <v>24</v>
      </c>
      <c r="D120" s="1" t="s">
        <v>15</v>
      </c>
      <c r="E120" s="1" t="s">
        <v>12</v>
      </c>
      <c r="F120" s="1">
        <v>13</v>
      </c>
      <c r="G120" s="1">
        <v>2420</v>
      </c>
      <c r="H120" s="1">
        <v>5832</v>
      </c>
      <c r="I120" s="1">
        <v>6885</v>
      </c>
      <c r="K120" s="1">
        <v>6598</v>
      </c>
    </row>
    <row r="121" spans="1:11" ht="15" customHeight="1" x14ac:dyDescent="0.2">
      <c r="A121" s="5">
        <v>42642</v>
      </c>
      <c r="B121" s="5">
        <v>42613</v>
      </c>
      <c r="C121" s="1" t="s">
        <v>24</v>
      </c>
      <c r="D121" s="1" t="s">
        <v>15</v>
      </c>
      <c r="E121" s="1" t="s">
        <v>13</v>
      </c>
      <c r="F121" s="1">
        <v>0</v>
      </c>
      <c r="G121" s="1">
        <v>160</v>
      </c>
      <c r="H121" s="1">
        <v>441</v>
      </c>
      <c r="I121" s="1">
        <v>583</v>
      </c>
      <c r="K121" s="1">
        <v>639</v>
      </c>
    </row>
    <row r="122" spans="1:11" ht="15" customHeight="1" x14ac:dyDescent="0.2">
      <c r="A122" s="5">
        <v>42642</v>
      </c>
      <c r="B122" s="5">
        <v>42613</v>
      </c>
      <c r="C122" s="1" t="s">
        <v>24</v>
      </c>
      <c r="D122" s="1" t="s">
        <v>16</v>
      </c>
      <c r="E122" s="1" t="s">
        <v>10</v>
      </c>
      <c r="F122" s="1">
        <v>3</v>
      </c>
      <c r="G122" s="1">
        <v>385</v>
      </c>
      <c r="H122" s="1">
        <v>986</v>
      </c>
      <c r="I122" s="1">
        <v>1136</v>
      </c>
      <c r="K122" s="1">
        <v>1403</v>
      </c>
    </row>
    <row r="123" spans="1:11" ht="15" customHeight="1" x14ac:dyDescent="0.2">
      <c r="A123" s="5">
        <v>42642</v>
      </c>
      <c r="B123" s="5">
        <v>42613</v>
      </c>
      <c r="C123" s="1" t="s">
        <v>24</v>
      </c>
      <c r="D123" s="1" t="s">
        <v>16</v>
      </c>
      <c r="E123" s="1" t="s">
        <v>11</v>
      </c>
      <c r="F123" s="1">
        <v>0</v>
      </c>
      <c r="G123" s="1">
        <v>281</v>
      </c>
      <c r="H123" s="1">
        <v>671</v>
      </c>
      <c r="I123" s="1">
        <v>803</v>
      </c>
      <c r="K123" s="1">
        <v>1095</v>
      </c>
    </row>
    <row r="124" spans="1:11" ht="15" customHeight="1" x14ac:dyDescent="0.2">
      <c r="A124" s="5">
        <v>42642</v>
      </c>
      <c r="B124" s="5">
        <v>42613</v>
      </c>
      <c r="C124" s="1" t="s">
        <v>24</v>
      </c>
      <c r="D124" s="1" t="s">
        <v>16</v>
      </c>
      <c r="E124" s="1" t="s">
        <v>12</v>
      </c>
      <c r="F124" s="1">
        <v>4</v>
      </c>
      <c r="G124" s="1">
        <v>2503</v>
      </c>
      <c r="H124" s="1">
        <v>6383</v>
      </c>
      <c r="I124" s="1">
        <v>7455</v>
      </c>
      <c r="K124" s="1">
        <v>7031</v>
      </c>
    </row>
    <row r="125" spans="1:11" ht="15" customHeight="1" x14ac:dyDescent="0.2">
      <c r="A125" s="5">
        <v>42642</v>
      </c>
      <c r="B125" s="5">
        <v>42613</v>
      </c>
      <c r="C125" s="1" t="s">
        <v>24</v>
      </c>
      <c r="D125" s="1" t="s">
        <v>16</v>
      </c>
      <c r="E125" s="1" t="s">
        <v>13</v>
      </c>
      <c r="F125" s="1">
        <v>1</v>
      </c>
      <c r="G125" s="1">
        <v>201</v>
      </c>
      <c r="H125" s="1">
        <v>486</v>
      </c>
      <c r="I125" s="1">
        <v>633</v>
      </c>
      <c r="K125" s="1">
        <v>688</v>
      </c>
    </row>
    <row r="126" spans="1:11" ht="15" customHeight="1" x14ac:dyDescent="0.2">
      <c r="A126" s="5">
        <v>42642</v>
      </c>
      <c r="B126" s="5">
        <v>42613</v>
      </c>
      <c r="C126" s="1" t="s">
        <v>24</v>
      </c>
      <c r="D126" s="1" t="s">
        <v>17</v>
      </c>
      <c r="E126" s="1" t="s">
        <v>10</v>
      </c>
      <c r="F126" s="1">
        <v>6</v>
      </c>
      <c r="G126" s="1">
        <v>374</v>
      </c>
      <c r="H126" s="1">
        <v>984</v>
      </c>
      <c r="I126" s="1">
        <v>1133</v>
      </c>
      <c r="K126" s="1">
        <v>1310</v>
      </c>
    </row>
    <row r="127" spans="1:11" ht="15" customHeight="1" x14ac:dyDescent="0.2">
      <c r="A127" s="5">
        <v>42642</v>
      </c>
      <c r="B127" s="5">
        <v>42613</v>
      </c>
      <c r="C127" s="1" t="s">
        <v>24</v>
      </c>
      <c r="D127" s="1" t="s">
        <v>17</v>
      </c>
      <c r="E127" s="1" t="s">
        <v>11</v>
      </c>
      <c r="F127" s="1">
        <v>1</v>
      </c>
      <c r="G127" s="1">
        <v>288</v>
      </c>
      <c r="H127" s="1">
        <v>735</v>
      </c>
      <c r="I127" s="1">
        <v>856</v>
      </c>
      <c r="K127" s="1">
        <v>1032</v>
      </c>
    </row>
    <row r="128" spans="1:11" ht="15" customHeight="1" x14ac:dyDescent="0.2">
      <c r="A128" s="5">
        <v>42642</v>
      </c>
      <c r="B128" s="5">
        <v>42613</v>
      </c>
      <c r="C128" s="1" t="s">
        <v>24</v>
      </c>
      <c r="D128" s="1" t="s">
        <v>17</v>
      </c>
      <c r="E128" s="1" t="s">
        <v>12</v>
      </c>
      <c r="F128" s="1">
        <v>4</v>
      </c>
      <c r="G128" s="1">
        <v>2425</v>
      </c>
      <c r="H128" s="1">
        <v>6295</v>
      </c>
      <c r="I128" s="1">
        <v>7326</v>
      </c>
      <c r="K128" s="1">
        <v>7124</v>
      </c>
    </row>
    <row r="129" spans="1:11" ht="15" customHeight="1" x14ac:dyDescent="0.2">
      <c r="A129" s="5">
        <v>42642</v>
      </c>
      <c r="B129" s="5">
        <v>42613</v>
      </c>
      <c r="C129" s="1" t="s">
        <v>24</v>
      </c>
      <c r="D129" s="1" t="s">
        <v>17</v>
      </c>
      <c r="E129" s="1" t="s">
        <v>13</v>
      </c>
      <c r="F129" s="1">
        <v>0</v>
      </c>
      <c r="G129" s="1">
        <v>175</v>
      </c>
      <c r="H129" s="1">
        <v>467</v>
      </c>
      <c r="I129" s="1">
        <v>598</v>
      </c>
      <c r="K129" s="1">
        <v>665</v>
      </c>
    </row>
    <row r="130" spans="1:11" ht="15" customHeight="1" x14ac:dyDescent="0.2">
      <c r="A130" s="5">
        <v>42642</v>
      </c>
      <c r="B130" s="5">
        <v>42613</v>
      </c>
      <c r="C130" s="1" t="s">
        <v>24</v>
      </c>
      <c r="D130" s="1" t="s">
        <v>18</v>
      </c>
      <c r="E130" s="1" t="s">
        <v>10</v>
      </c>
      <c r="F130" s="1">
        <v>1</v>
      </c>
      <c r="G130" s="1">
        <v>323</v>
      </c>
      <c r="H130" s="1">
        <v>832</v>
      </c>
      <c r="I130" s="1">
        <v>979</v>
      </c>
      <c r="K130" s="1">
        <v>1206</v>
      </c>
    </row>
    <row r="131" spans="1:11" ht="15" customHeight="1" x14ac:dyDescent="0.2">
      <c r="A131" s="5">
        <v>42642</v>
      </c>
      <c r="B131" s="5">
        <v>42613</v>
      </c>
      <c r="C131" s="1" t="s">
        <v>24</v>
      </c>
      <c r="D131" s="1" t="s">
        <v>18</v>
      </c>
      <c r="E131" s="1" t="s">
        <v>11</v>
      </c>
      <c r="F131" s="1">
        <v>0</v>
      </c>
      <c r="G131" s="1">
        <v>255</v>
      </c>
      <c r="H131" s="1">
        <v>595</v>
      </c>
      <c r="I131" s="1">
        <v>711</v>
      </c>
      <c r="K131" s="1">
        <v>815</v>
      </c>
    </row>
    <row r="132" spans="1:11" ht="15" customHeight="1" x14ac:dyDescent="0.2">
      <c r="A132" s="5">
        <v>42642</v>
      </c>
      <c r="B132" s="5">
        <v>42613</v>
      </c>
      <c r="C132" s="1" t="s">
        <v>24</v>
      </c>
      <c r="D132" s="1" t="s">
        <v>18</v>
      </c>
      <c r="E132" s="1" t="s">
        <v>12</v>
      </c>
      <c r="F132" s="1">
        <v>8</v>
      </c>
      <c r="G132" s="1">
        <v>2129</v>
      </c>
      <c r="H132" s="1">
        <v>5692</v>
      </c>
      <c r="I132" s="1">
        <v>6609</v>
      </c>
      <c r="K132" s="1">
        <v>6784</v>
      </c>
    </row>
    <row r="133" spans="1:11" ht="15" customHeight="1" x14ac:dyDescent="0.2">
      <c r="A133" s="5">
        <v>42642</v>
      </c>
      <c r="B133" s="5">
        <v>42613</v>
      </c>
      <c r="C133" s="1" t="s">
        <v>24</v>
      </c>
      <c r="D133" s="1" t="s">
        <v>18</v>
      </c>
      <c r="E133" s="1" t="s">
        <v>13</v>
      </c>
      <c r="F133" s="1">
        <v>1</v>
      </c>
      <c r="G133" s="1">
        <v>132</v>
      </c>
      <c r="H133" s="1">
        <v>389</v>
      </c>
      <c r="I133" s="1">
        <v>508</v>
      </c>
      <c r="K133" s="1">
        <v>528</v>
      </c>
    </row>
    <row r="134" spans="1:11" ht="15" customHeight="1" x14ac:dyDescent="0.2">
      <c r="A134" s="5">
        <v>42642</v>
      </c>
      <c r="B134" s="5">
        <v>42613</v>
      </c>
      <c r="C134" s="1" t="s">
        <v>24</v>
      </c>
      <c r="D134" s="1" t="s">
        <v>19</v>
      </c>
      <c r="E134" s="1" t="s">
        <v>10</v>
      </c>
      <c r="F134" s="1">
        <v>1</v>
      </c>
      <c r="G134" s="1">
        <v>247</v>
      </c>
      <c r="H134" s="1">
        <v>598</v>
      </c>
      <c r="I134" s="1">
        <v>699</v>
      </c>
      <c r="K134" s="1">
        <v>887</v>
      </c>
    </row>
    <row r="135" spans="1:11" ht="15" customHeight="1" x14ac:dyDescent="0.2">
      <c r="A135" s="5">
        <v>42642</v>
      </c>
      <c r="B135" s="5">
        <v>42613</v>
      </c>
      <c r="C135" s="1" t="s">
        <v>24</v>
      </c>
      <c r="D135" s="1" t="s">
        <v>19</v>
      </c>
      <c r="E135" s="1" t="s">
        <v>11</v>
      </c>
      <c r="F135" s="1">
        <v>0</v>
      </c>
      <c r="G135" s="1">
        <v>155</v>
      </c>
      <c r="H135" s="1">
        <v>437</v>
      </c>
      <c r="I135" s="1">
        <v>527</v>
      </c>
      <c r="K135" s="1">
        <v>660</v>
      </c>
    </row>
    <row r="136" spans="1:11" ht="15" customHeight="1" x14ac:dyDescent="0.2">
      <c r="A136" s="5">
        <v>42642</v>
      </c>
      <c r="B136" s="5">
        <v>42613</v>
      </c>
      <c r="C136" s="1" t="s">
        <v>24</v>
      </c>
      <c r="D136" s="1" t="s">
        <v>19</v>
      </c>
      <c r="E136" s="1" t="s">
        <v>12</v>
      </c>
      <c r="F136" s="1">
        <v>3</v>
      </c>
      <c r="G136" s="1">
        <v>1818</v>
      </c>
      <c r="H136" s="1">
        <v>4855</v>
      </c>
      <c r="I136" s="1">
        <v>5583</v>
      </c>
      <c r="K136" s="1">
        <v>5711</v>
      </c>
    </row>
    <row r="137" spans="1:11" ht="15" customHeight="1" x14ac:dyDescent="0.2">
      <c r="A137" s="5">
        <v>42642</v>
      </c>
      <c r="B137" s="5">
        <v>42613</v>
      </c>
      <c r="C137" s="1" t="s">
        <v>24</v>
      </c>
      <c r="D137" s="1" t="s">
        <v>19</v>
      </c>
      <c r="E137" s="1" t="s">
        <v>13</v>
      </c>
      <c r="F137" s="1">
        <v>0</v>
      </c>
      <c r="G137" s="1">
        <v>105</v>
      </c>
      <c r="H137" s="1">
        <v>303</v>
      </c>
      <c r="I137" s="1">
        <v>390</v>
      </c>
      <c r="K137" s="1">
        <v>433</v>
      </c>
    </row>
    <row r="138" spans="1:11" ht="15" customHeight="1" x14ac:dyDescent="0.2">
      <c r="A138" s="5">
        <v>42642</v>
      </c>
      <c r="B138" s="5">
        <v>42613</v>
      </c>
      <c r="C138" s="1" t="s">
        <v>24</v>
      </c>
      <c r="D138" s="1" t="s">
        <v>20</v>
      </c>
      <c r="E138" s="1" t="s">
        <v>10</v>
      </c>
      <c r="F138" s="1">
        <v>1</v>
      </c>
      <c r="G138" s="1">
        <v>188</v>
      </c>
      <c r="H138" s="1">
        <v>509</v>
      </c>
      <c r="I138" s="1">
        <v>582</v>
      </c>
      <c r="K138" s="1">
        <v>674</v>
      </c>
    </row>
    <row r="139" spans="1:11" ht="15" customHeight="1" x14ac:dyDescent="0.2">
      <c r="A139" s="5">
        <v>42642</v>
      </c>
      <c r="B139" s="5">
        <v>42613</v>
      </c>
      <c r="C139" s="1" t="s">
        <v>24</v>
      </c>
      <c r="D139" s="1" t="s">
        <v>20</v>
      </c>
      <c r="E139" s="1" t="s">
        <v>11</v>
      </c>
      <c r="F139" s="1">
        <v>0</v>
      </c>
      <c r="G139" s="1">
        <v>113</v>
      </c>
      <c r="H139" s="1">
        <v>284</v>
      </c>
      <c r="I139" s="1">
        <v>332</v>
      </c>
      <c r="K139" s="1">
        <v>411</v>
      </c>
    </row>
    <row r="140" spans="1:11" ht="15" customHeight="1" x14ac:dyDescent="0.2">
      <c r="A140" s="5">
        <v>42642</v>
      </c>
      <c r="B140" s="5">
        <v>42613</v>
      </c>
      <c r="C140" s="1" t="s">
        <v>24</v>
      </c>
      <c r="D140" s="1" t="s">
        <v>20</v>
      </c>
      <c r="E140" s="1" t="s">
        <v>12</v>
      </c>
      <c r="F140" s="1">
        <v>2</v>
      </c>
      <c r="G140" s="1">
        <v>1408</v>
      </c>
      <c r="H140" s="1">
        <v>3829</v>
      </c>
      <c r="I140" s="1">
        <v>4356</v>
      </c>
      <c r="K140" s="1">
        <v>4557</v>
      </c>
    </row>
    <row r="141" spans="1:11" ht="15" customHeight="1" x14ac:dyDescent="0.2">
      <c r="A141" s="5">
        <v>42642</v>
      </c>
      <c r="B141" s="5">
        <v>42613</v>
      </c>
      <c r="C141" s="1" t="s">
        <v>24</v>
      </c>
      <c r="D141" s="1" t="s">
        <v>20</v>
      </c>
      <c r="E141" s="1" t="s">
        <v>13</v>
      </c>
      <c r="F141" s="1">
        <v>1</v>
      </c>
      <c r="G141" s="1">
        <v>82</v>
      </c>
      <c r="H141" s="1">
        <v>230</v>
      </c>
      <c r="I141" s="1">
        <v>286</v>
      </c>
      <c r="K141" s="1">
        <v>282</v>
      </c>
    </row>
    <row r="142" spans="1:11" ht="15" customHeight="1" x14ac:dyDescent="0.2">
      <c r="A142" s="5">
        <v>42642</v>
      </c>
      <c r="B142" s="5">
        <v>42613</v>
      </c>
      <c r="C142" s="1" t="s">
        <v>24</v>
      </c>
      <c r="D142" s="1" t="s">
        <v>21</v>
      </c>
      <c r="E142" s="1" t="s">
        <v>10</v>
      </c>
      <c r="F142" s="1">
        <v>2</v>
      </c>
      <c r="G142" s="1">
        <v>113</v>
      </c>
      <c r="H142" s="1">
        <v>328</v>
      </c>
      <c r="I142" s="1">
        <v>396</v>
      </c>
      <c r="K142" s="1">
        <v>458</v>
      </c>
    </row>
    <row r="143" spans="1:11" ht="15" customHeight="1" x14ac:dyDescent="0.2">
      <c r="A143" s="5">
        <v>42642</v>
      </c>
      <c r="B143" s="5">
        <v>42613</v>
      </c>
      <c r="C143" s="1" t="s">
        <v>24</v>
      </c>
      <c r="D143" s="1" t="s">
        <v>21</v>
      </c>
      <c r="E143" s="1" t="s">
        <v>11</v>
      </c>
      <c r="F143" s="1">
        <v>0</v>
      </c>
      <c r="G143" s="1">
        <v>65</v>
      </c>
      <c r="H143" s="1">
        <v>169</v>
      </c>
      <c r="I143" s="1">
        <v>208</v>
      </c>
      <c r="K143" s="1">
        <v>285</v>
      </c>
    </row>
    <row r="144" spans="1:11" ht="15" customHeight="1" x14ac:dyDescent="0.2">
      <c r="A144" s="5">
        <v>42642</v>
      </c>
      <c r="B144" s="5">
        <v>42613</v>
      </c>
      <c r="C144" s="1" t="s">
        <v>24</v>
      </c>
      <c r="D144" s="1" t="s">
        <v>21</v>
      </c>
      <c r="E144" s="1" t="s">
        <v>12</v>
      </c>
      <c r="F144" s="1">
        <v>1</v>
      </c>
      <c r="G144" s="1">
        <v>1080</v>
      </c>
      <c r="H144" s="1">
        <v>2954</v>
      </c>
      <c r="I144" s="1">
        <v>3439</v>
      </c>
      <c r="K144" s="1">
        <v>3829</v>
      </c>
    </row>
    <row r="145" spans="1:11" ht="15" customHeight="1" x14ac:dyDescent="0.2">
      <c r="A145" s="5">
        <v>42642</v>
      </c>
      <c r="B145" s="5">
        <v>42613</v>
      </c>
      <c r="C145" s="1" t="s">
        <v>24</v>
      </c>
      <c r="D145" s="1" t="s">
        <v>21</v>
      </c>
      <c r="E145" s="1" t="s">
        <v>13</v>
      </c>
      <c r="F145" s="1">
        <v>0</v>
      </c>
      <c r="G145" s="1">
        <v>67</v>
      </c>
      <c r="H145" s="1">
        <v>207</v>
      </c>
      <c r="I145" s="1">
        <v>254</v>
      </c>
      <c r="K145" s="1">
        <v>253</v>
      </c>
    </row>
    <row r="146" spans="1:11" ht="15" customHeight="1" x14ac:dyDescent="0.2">
      <c r="A146" s="5">
        <v>42642</v>
      </c>
      <c r="B146" s="5">
        <v>42613</v>
      </c>
      <c r="C146" s="1" t="s">
        <v>25</v>
      </c>
      <c r="D146" s="1" t="s">
        <v>9</v>
      </c>
      <c r="E146" s="1" t="s">
        <v>10</v>
      </c>
      <c r="F146" s="1">
        <v>40</v>
      </c>
      <c r="G146" s="1">
        <v>1400</v>
      </c>
      <c r="H146" s="1">
        <v>2760</v>
      </c>
      <c r="I146" s="1">
        <v>3089</v>
      </c>
      <c r="K146" s="1">
        <v>5990</v>
      </c>
    </row>
    <row r="147" spans="1:11" ht="15" customHeight="1" x14ac:dyDescent="0.2">
      <c r="A147" s="5">
        <v>42642</v>
      </c>
      <c r="B147" s="5">
        <v>42613</v>
      </c>
      <c r="C147" s="1" t="s">
        <v>25</v>
      </c>
      <c r="D147" s="1" t="s">
        <v>9</v>
      </c>
      <c r="E147" s="1" t="s">
        <v>11</v>
      </c>
      <c r="F147" s="1">
        <v>7</v>
      </c>
      <c r="G147" s="1">
        <v>1087</v>
      </c>
      <c r="H147" s="1">
        <v>2292</v>
      </c>
      <c r="I147" s="1">
        <v>2878</v>
      </c>
      <c r="K147" s="1">
        <v>3597</v>
      </c>
    </row>
    <row r="148" spans="1:11" ht="15" customHeight="1" x14ac:dyDescent="0.2">
      <c r="A148" s="5">
        <v>42642</v>
      </c>
      <c r="B148" s="5">
        <v>42613</v>
      </c>
      <c r="C148" s="1" t="s">
        <v>25</v>
      </c>
      <c r="D148" s="1" t="s">
        <v>9</v>
      </c>
      <c r="E148" s="1" t="s">
        <v>12</v>
      </c>
      <c r="F148" s="1">
        <v>27</v>
      </c>
      <c r="G148" s="1">
        <v>1984</v>
      </c>
      <c r="H148" s="1">
        <v>4353</v>
      </c>
      <c r="I148" s="1">
        <v>5237</v>
      </c>
      <c r="K148" s="1">
        <v>5584</v>
      </c>
    </row>
    <row r="149" spans="1:11" ht="15" customHeight="1" x14ac:dyDescent="0.2">
      <c r="A149" s="5">
        <v>42642</v>
      </c>
      <c r="B149" s="5">
        <v>42613</v>
      </c>
      <c r="C149" s="1" t="s">
        <v>25</v>
      </c>
      <c r="D149" s="1" t="s">
        <v>9</v>
      </c>
      <c r="E149" s="1" t="s">
        <v>13</v>
      </c>
      <c r="F149" s="1">
        <v>23</v>
      </c>
      <c r="G149" s="1">
        <v>1308</v>
      </c>
      <c r="H149" s="1">
        <v>2891</v>
      </c>
      <c r="I149" s="1">
        <v>3757</v>
      </c>
      <c r="K149" s="1">
        <v>4601</v>
      </c>
    </row>
    <row r="150" spans="1:11" ht="15" customHeight="1" x14ac:dyDescent="0.2">
      <c r="A150" s="5">
        <v>42642</v>
      </c>
      <c r="B150" s="5">
        <v>42613</v>
      </c>
      <c r="C150" s="1" t="s">
        <v>25</v>
      </c>
      <c r="D150" s="1" t="s">
        <v>14</v>
      </c>
      <c r="E150" s="1" t="s">
        <v>10</v>
      </c>
      <c r="F150" s="1">
        <v>29</v>
      </c>
      <c r="G150" s="1">
        <v>1884</v>
      </c>
      <c r="H150" s="1">
        <v>4160</v>
      </c>
      <c r="I150" s="1">
        <v>4801</v>
      </c>
      <c r="K150" s="1">
        <v>6774</v>
      </c>
    </row>
    <row r="151" spans="1:11" ht="15" customHeight="1" x14ac:dyDescent="0.2">
      <c r="A151" s="5">
        <v>42642</v>
      </c>
      <c r="B151" s="5">
        <v>42613</v>
      </c>
      <c r="C151" s="1" t="s">
        <v>25</v>
      </c>
      <c r="D151" s="1" t="s">
        <v>14</v>
      </c>
      <c r="E151" s="1" t="s">
        <v>11</v>
      </c>
      <c r="F151" s="1">
        <v>2</v>
      </c>
      <c r="G151" s="1">
        <v>760</v>
      </c>
      <c r="H151" s="1">
        <v>1663</v>
      </c>
      <c r="I151" s="1">
        <v>2103</v>
      </c>
      <c r="K151" s="1">
        <v>2659</v>
      </c>
    </row>
    <row r="152" spans="1:11" ht="15" customHeight="1" x14ac:dyDescent="0.2">
      <c r="A152" s="5">
        <v>42642</v>
      </c>
      <c r="B152" s="5">
        <v>42613</v>
      </c>
      <c r="C152" s="1" t="s">
        <v>25</v>
      </c>
      <c r="D152" s="1" t="s">
        <v>14</v>
      </c>
      <c r="E152" s="1" t="s">
        <v>12</v>
      </c>
      <c r="F152" s="1">
        <v>16</v>
      </c>
      <c r="G152" s="1">
        <v>1885</v>
      </c>
      <c r="H152" s="1">
        <v>4273</v>
      </c>
      <c r="I152" s="1">
        <v>5087</v>
      </c>
      <c r="K152" s="1">
        <v>5309</v>
      </c>
    </row>
    <row r="153" spans="1:11" ht="15" customHeight="1" x14ac:dyDescent="0.2">
      <c r="A153" s="5">
        <v>42642</v>
      </c>
      <c r="B153" s="5">
        <v>42613</v>
      </c>
      <c r="C153" s="1" t="s">
        <v>25</v>
      </c>
      <c r="D153" s="1" t="s">
        <v>14</v>
      </c>
      <c r="E153" s="1" t="s">
        <v>13</v>
      </c>
      <c r="F153" s="1">
        <v>13</v>
      </c>
      <c r="G153" s="1">
        <v>1287</v>
      </c>
      <c r="H153" s="1">
        <v>2848</v>
      </c>
      <c r="I153" s="1">
        <v>3578</v>
      </c>
      <c r="K153" s="1">
        <v>3851</v>
      </c>
    </row>
    <row r="154" spans="1:11" ht="15" customHeight="1" x14ac:dyDescent="0.2">
      <c r="A154" s="5">
        <v>42642</v>
      </c>
      <c r="B154" s="5">
        <v>42613</v>
      </c>
      <c r="C154" s="1" t="s">
        <v>25</v>
      </c>
      <c r="D154" s="1" t="s">
        <v>15</v>
      </c>
      <c r="E154" s="1" t="s">
        <v>10</v>
      </c>
      <c r="F154" s="1">
        <v>12</v>
      </c>
      <c r="G154" s="1">
        <v>1482</v>
      </c>
      <c r="H154" s="1">
        <v>3502</v>
      </c>
      <c r="I154" s="1">
        <v>4004</v>
      </c>
      <c r="K154" s="1">
        <v>5490</v>
      </c>
    </row>
    <row r="155" spans="1:11" ht="15" customHeight="1" x14ac:dyDescent="0.2">
      <c r="A155" s="5">
        <v>42642</v>
      </c>
      <c r="B155" s="5">
        <v>42613</v>
      </c>
      <c r="C155" s="1" t="s">
        <v>25</v>
      </c>
      <c r="D155" s="1" t="s">
        <v>15</v>
      </c>
      <c r="E155" s="1" t="s">
        <v>11</v>
      </c>
      <c r="F155" s="1">
        <v>2</v>
      </c>
      <c r="G155" s="1">
        <v>687</v>
      </c>
      <c r="H155" s="1">
        <v>1538</v>
      </c>
      <c r="I155" s="1">
        <v>1913</v>
      </c>
      <c r="K155" s="1">
        <v>2498</v>
      </c>
    </row>
    <row r="156" spans="1:11" ht="15" customHeight="1" x14ac:dyDescent="0.2">
      <c r="A156" s="5">
        <v>42642</v>
      </c>
      <c r="B156" s="5">
        <v>42613</v>
      </c>
      <c r="C156" s="1" t="s">
        <v>25</v>
      </c>
      <c r="D156" s="1" t="s">
        <v>15</v>
      </c>
      <c r="E156" s="1" t="s">
        <v>12</v>
      </c>
      <c r="F156" s="1">
        <v>8</v>
      </c>
      <c r="G156" s="1">
        <v>1955</v>
      </c>
      <c r="H156" s="1">
        <v>4677</v>
      </c>
      <c r="I156" s="1">
        <v>5493</v>
      </c>
      <c r="K156" s="1">
        <v>5629</v>
      </c>
    </row>
    <row r="157" spans="1:11" ht="15" customHeight="1" x14ac:dyDescent="0.2">
      <c r="A157" s="5">
        <v>42642</v>
      </c>
      <c r="B157" s="5">
        <v>42613</v>
      </c>
      <c r="C157" s="1" t="s">
        <v>25</v>
      </c>
      <c r="D157" s="1" t="s">
        <v>15</v>
      </c>
      <c r="E157" s="1" t="s">
        <v>13</v>
      </c>
      <c r="F157" s="1">
        <v>8</v>
      </c>
      <c r="G157" s="1">
        <v>1193</v>
      </c>
      <c r="H157" s="1">
        <v>2693</v>
      </c>
      <c r="I157" s="1">
        <v>3406</v>
      </c>
      <c r="K157" s="1">
        <v>3417</v>
      </c>
    </row>
    <row r="158" spans="1:11" ht="15" customHeight="1" x14ac:dyDescent="0.2">
      <c r="A158" s="5">
        <v>42642</v>
      </c>
      <c r="B158" s="5">
        <v>42613</v>
      </c>
      <c r="C158" s="1" t="s">
        <v>25</v>
      </c>
      <c r="D158" s="1" t="s">
        <v>16</v>
      </c>
      <c r="E158" s="1" t="s">
        <v>10</v>
      </c>
      <c r="F158" s="1">
        <v>19</v>
      </c>
      <c r="G158" s="1">
        <v>1274</v>
      </c>
      <c r="H158" s="1">
        <v>3041</v>
      </c>
      <c r="I158" s="1">
        <v>3514</v>
      </c>
      <c r="K158" s="1">
        <v>4626</v>
      </c>
    </row>
    <row r="159" spans="1:11" ht="15" customHeight="1" x14ac:dyDescent="0.2">
      <c r="A159" s="5">
        <v>42642</v>
      </c>
      <c r="B159" s="5">
        <v>42613</v>
      </c>
      <c r="C159" s="1" t="s">
        <v>25</v>
      </c>
      <c r="D159" s="1" t="s">
        <v>16</v>
      </c>
      <c r="E159" s="1" t="s">
        <v>11</v>
      </c>
      <c r="F159" s="1">
        <v>1</v>
      </c>
      <c r="G159" s="1">
        <v>690</v>
      </c>
      <c r="H159" s="1">
        <v>1551</v>
      </c>
      <c r="I159" s="1">
        <v>1930</v>
      </c>
      <c r="K159" s="1">
        <v>2495</v>
      </c>
    </row>
    <row r="160" spans="1:11" ht="15" customHeight="1" x14ac:dyDescent="0.2">
      <c r="A160" s="5">
        <v>42642</v>
      </c>
      <c r="B160" s="5">
        <v>42613</v>
      </c>
      <c r="C160" s="1" t="s">
        <v>25</v>
      </c>
      <c r="D160" s="1" t="s">
        <v>16</v>
      </c>
      <c r="E160" s="1" t="s">
        <v>12</v>
      </c>
      <c r="F160" s="1">
        <v>9</v>
      </c>
      <c r="G160" s="1">
        <v>2362</v>
      </c>
      <c r="H160" s="1">
        <v>5744</v>
      </c>
      <c r="I160" s="1">
        <v>6736</v>
      </c>
      <c r="K160" s="1">
        <v>6766</v>
      </c>
    </row>
    <row r="161" spans="1:11" ht="15" customHeight="1" x14ac:dyDescent="0.2">
      <c r="A161" s="5">
        <v>42642</v>
      </c>
      <c r="B161" s="5">
        <v>42613</v>
      </c>
      <c r="C161" s="1" t="s">
        <v>25</v>
      </c>
      <c r="D161" s="1" t="s">
        <v>16</v>
      </c>
      <c r="E161" s="1" t="s">
        <v>13</v>
      </c>
      <c r="F161" s="1">
        <v>9</v>
      </c>
      <c r="G161" s="1">
        <v>1119</v>
      </c>
      <c r="H161" s="1">
        <v>2561</v>
      </c>
      <c r="I161" s="1">
        <v>3165</v>
      </c>
      <c r="K161" s="1">
        <v>3296</v>
      </c>
    </row>
    <row r="162" spans="1:11" ht="15" customHeight="1" x14ac:dyDescent="0.2">
      <c r="A162" s="5">
        <v>42642</v>
      </c>
      <c r="B162" s="5">
        <v>42613</v>
      </c>
      <c r="C162" s="1" t="s">
        <v>25</v>
      </c>
      <c r="D162" s="1" t="s">
        <v>17</v>
      </c>
      <c r="E162" s="1" t="s">
        <v>10</v>
      </c>
      <c r="F162" s="1">
        <v>13</v>
      </c>
      <c r="G162" s="1">
        <v>1226</v>
      </c>
      <c r="H162" s="1">
        <v>2950</v>
      </c>
      <c r="I162" s="1">
        <v>3413</v>
      </c>
      <c r="K162" s="1">
        <v>4133</v>
      </c>
    </row>
    <row r="163" spans="1:11" ht="15" customHeight="1" x14ac:dyDescent="0.2">
      <c r="A163" s="5">
        <v>42642</v>
      </c>
      <c r="B163" s="5">
        <v>42613</v>
      </c>
      <c r="C163" s="1" t="s">
        <v>25</v>
      </c>
      <c r="D163" s="1" t="s">
        <v>17</v>
      </c>
      <c r="E163" s="1" t="s">
        <v>11</v>
      </c>
      <c r="F163" s="1">
        <v>0</v>
      </c>
      <c r="G163" s="1">
        <v>752</v>
      </c>
      <c r="H163" s="1">
        <v>1661</v>
      </c>
      <c r="I163" s="1">
        <v>2027</v>
      </c>
      <c r="K163" s="1">
        <v>2402</v>
      </c>
    </row>
    <row r="164" spans="1:11" ht="15" customHeight="1" x14ac:dyDescent="0.2">
      <c r="A164" s="5">
        <v>42642</v>
      </c>
      <c r="B164" s="5">
        <v>42613</v>
      </c>
      <c r="C164" s="1" t="s">
        <v>25</v>
      </c>
      <c r="D164" s="1" t="s">
        <v>17</v>
      </c>
      <c r="E164" s="1" t="s">
        <v>12</v>
      </c>
      <c r="F164" s="1">
        <v>5</v>
      </c>
      <c r="G164" s="1">
        <v>2577</v>
      </c>
      <c r="H164" s="1">
        <v>6164</v>
      </c>
      <c r="I164" s="1">
        <v>7198</v>
      </c>
      <c r="K164" s="1">
        <v>7583</v>
      </c>
    </row>
    <row r="165" spans="1:11" ht="15" customHeight="1" x14ac:dyDescent="0.2">
      <c r="A165" s="5">
        <v>42642</v>
      </c>
      <c r="B165" s="5">
        <v>42613</v>
      </c>
      <c r="C165" s="1" t="s">
        <v>25</v>
      </c>
      <c r="D165" s="1" t="s">
        <v>17</v>
      </c>
      <c r="E165" s="1" t="s">
        <v>13</v>
      </c>
      <c r="F165" s="1">
        <v>5</v>
      </c>
      <c r="G165" s="1">
        <v>1163</v>
      </c>
      <c r="H165" s="1">
        <v>2764</v>
      </c>
      <c r="I165" s="1">
        <v>3380</v>
      </c>
      <c r="K165" s="1">
        <v>3189</v>
      </c>
    </row>
    <row r="166" spans="1:11" ht="15" customHeight="1" x14ac:dyDescent="0.2">
      <c r="A166" s="5">
        <v>42642</v>
      </c>
      <c r="B166" s="5">
        <v>42613</v>
      </c>
      <c r="C166" s="1" t="s">
        <v>25</v>
      </c>
      <c r="D166" s="1" t="s">
        <v>18</v>
      </c>
      <c r="E166" s="1" t="s">
        <v>10</v>
      </c>
      <c r="F166" s="1">
        <v>5</v>
      </c>
      <c r="G166" s="1">
        <v>1170</v>
      </c>
      <c r="H166" s="1">
        <v>2789</v>
      </c>
      <c r="I166" s="1">
        <v>3195</v>
      </c>
      <c r="K166" s="1">
        <v>3789</v>
      </c>
    </row>
    <row r="167" spans="1:11" ht="15" customHeight="1" x14ac:dyDescent="0.2">
      <c r="A167" s="5">
        <v>42642</v>
      </c>
      <c r="B167" s="5">
        <v>42613</v>
      </c>
      <c r="C167" s="1" t="s">
        <v>25</v>
      </c>
      <c r="D167" s="1" t="s">
        <v>18</v>
      </c>
      <c r="E167" s="1" t="s">
        <v>11</v>
      </c>
      <c r="F167" s="1">
        <v>0</v>
      </c>
      <c r="G167" s="1">
        <v>636</v>
      </c>
      <c r="H167" s="1">
        <v>1417</v>
      </c>
      <c r="I167" s="1">
        <v>1721</v>
      </c>
      <c r="K167" s="1">
        <v>1965</v>
      </c>
    </row>
    <row r="168" spans="1:11" ht="15" customHeight="1" x14ac:dyDescent="0.2">
      <c r="A168" s="5">
        <v>42642</v>
      </c>
      <c r="B168" s="5">
        <v>42613</v>
      </c>
      <c r="C168" s="1" t="s">
        <v>25</v>
      </c>
      <c r="D168" s="1" t="s">
        <v>18</v>
      </c>
      <c r="E168" s="1" t="s">
        <v>12</v>
      </c>
      <c r="F168" s="1">
        <v>4</v>
      </c>
      <c r="G168" s="1">
        <v>2252</v>
      </c>
      <c r="H168" s="1">
        <v>5631</v>
      </c>
      <c r="I168" s="1">
        <v>6581</v>
      </c>
      <c r="K168" s="1">
        <v>7069</v>
      </c>
    </row>
    <row r="169" spans="1:11" ht="15" customHeight="1" x14ac:dyDescent="0.2">
      <c r="A169" s="5">
        <v>42642</v>
      </c>
      <c r="B169" s="5">
        <v>42613</v>
      </c>
      <c r="C169" s="1" t="s">
        <v>25</v>
      </c>
      <c r="D169" s="1" t="s">
        <v>18</v>
      </c>
      <c r="E169" s="1" t="s">
        <v>13</v>
      </c>
      <c r="F169" s="1">
        <v>7</v>
      </c>
      <c r="G169" s="1">
        <v>1011</v>
      </c>
      <c r="H169" s="1">
        <v>2524</v>
      </c>
      <c r="I169" s="1">
        <v>2982</v>
      </c>
      <c r="K169" s="1">
        <v>2649</v>
      </c>
    </row>
    <row r="170" spans="1:11" ht="15" customHeight="1" x14ac:dyDescent="0.2">
      <c r="A170" s="5">
        <v>42642</v>
      </c>
      <c r="B170" s="5">
        <v>42613</v>
      </c>
      <c r="C170" s="1" t="s">
        <v>25</v>
      </c>
      <c r="D170" s="1" t="s">
        <v>19</v>
      </c>
      <c r="E170" s="1" t="s">
        <v>10</v>
      </c>
      <c r="F170" s="1">
        <v>16</v>
      </c>
      <c r="G170" s="1">
        <v>926</v>
      </c>
      <c r="H170" s="1">
        <v>2313</v>
      </c>
      <c r="I170" s="1">
        <v>2667</v>
      </c>
      <c r="K170" s="1">
        <v>3109</v>
      </c>
    </row>
    <row r="171" spans="1:11" ht="15" customHeight="1" x14ac:dyDescent="0.2">
      <c r="A171" s="5">
        <v>42642</v>
      </c>
      <c r="B171" s="5">
        <v>42613</v>
      </c>
      <c r="C171" s="1" t="s">
        <v>25</v>
      </c>
      <c r="D171" s="1" t="s">
        <v>19</v>
      </c>
      <c r="E171" s="1" t="s">
        <v>11</v>
      </c>
      <c r="F171" s="1">
        <v>1</v>
      </c>
      <c r="G171" s="1">
        <v>485</v>
      </c>
      <c r="H171" s="1">
        <v>1142</v>
      </c>
      <c r="I171" s="1">
        <v>1367</v>
      </c>
      <c r="K171" s="1">
        <v>1495</v>
      </c>
    </row>
    <row r="172" spans="1:11" ht="15" customHeight="1" x14ac:dyDescent="0.2">
      <c r="A172" s="5">
        <v>42642</v>
      </c>
      <c r="B172" s="5">
        <v>42613</v>
      </c>
      <c r="C172" s="1" t="s">
        <v>25</v>
      </c>
      <c r="D172" s="1" t="s">
        <v>19</v>
      </c>
      <c r="E172" s="1" t="s">
        <v>12</v>
      </c>
      <c r="F172" s="1">
        <v>1</v>
      </c>
      <c r="G172" s="1">
        <v>1938</v>
      </c>
      <c r="H172" s="1">
        <v>4910</v>
      </c>
      <c r="I172" s="1">
        <v>5695</v>
      </c>
      <c r="K172" s="1">
        <v>6290</v>
      </c>
    </row>
    <row r="173" spans="1:11" ht="15" customHeight="1" x14ac:dyDescent="0.2">
      <c r="A173" s="5">
        <v>42642</v>
      </c>
      <c r="B173" s="5">
        <v>42613</v>
      </c>
      <c r="C173" s="1" t="s">
        <v>25</v>
      </c>
      <c r="D173" s="1" t="s">
        <v>19</v>
      </c>
      <c r="E173" s="1" t="s">
        <v>13</v>
      </c>
      <c r="F173" s="1">
        <v>3</v>
      </c>
      <c r="G173" s="1">
        <v>848</v>
      </c>
      <c r="H173" s="1">
        <v>1994</v>
      </c>
      <c r="I173" s="1">
        <v>2349</v>
      </c>
      <c r="K173" s="1">
        <v>1938</v>
      </c>
    </row>
    <row r="174" spans="1:11" ht="15" customHeight="1" x14ac:dyDescent="0.2">
      <c r="A174" s="5">
        <v>42642</v>
      </c>
      <c r="B174" s="5">
        <v>42613</v>
      </c>
      <c r="C174" s="1" t="s">
        <v>25</v>
      </c>
      <c r="D174" s="1" t="s">
        <v>20</v>
      </c>
      <c r="E174" s="1" t="s">
        <v>10</v>
      </c>
      <c r="F174" s="1">
        <v>10</v>
      </c>
      <c r="G174" s="1">
        <v>811</v>
      </c>
      <c r="H174" s="1">
        <v>1964</v>
      </c>
      <c r="I174" s="1">
        <v>2219</v>
      </c>
      <c r="K174" s="1">
        <v>2410</v>
      </c>
    </row>
    <row r="175" spans="1:11" ht="15" customHeight="1" x14ac:dyDescent="0.2">
      <c r="A175" s="5">
        <v>42642</v>
      </c>
      <c r="B175" s="5">
        <v>42613</v>
      </c>
      <c r="C175" s="1" t="s">
        <v>25</v>
      </c>
      <c r="D175" s="1" t="s">
        <v>20</v>
      </c>
      <c r="E175" s="1" t="s">
        <v>11</v>
      </c>
      <c r="F175" s="1">
        <v>0</v>
      </c>
      <c r="G175" s="1">
        <v>347</v>
      </c>
      <c r="H175" s="1">
        <v>825</v>
      </c>
      <c r="I175" s="1">
        <v>976</v>
      </c>
      <c r="K175" s="1">
        <v>1113</v>
      </c>
    </row>
    <row r="176" spans="1:11" ht="15" customHeight="1" x14ac:dyDescent="0.2">
      <c r="A176" s="5">
        <v>42642</v>
      </c>
      <c r="B176" s="5">
        <v>42613</v>
      </c>
      <c r="C176" s="1" t="s">
        <v>25</v>
      </c>
      <c r="D176" s="1" t="s">
        <v>20</v>
      </c>
      <c r="E176" s="1" t="s">
        <v>12</v>
      </c>
      <c r="F176" s="1">
        <v>3</v>
      </c>
      <c r="G176" s="1">
        <v>1545</v>
      </c>
      <c r="H176" s="1">
        <v>3940</v>
      </c>
      <c r="I176" s="1">
        <v>4506</v>
      </c>
      <c r="K176" s="1">
        <v>5057</v>
      </c>
    </row>
    <row r="177" spans="1:11" ht="15" customHeight="1" x14ac:dyDescent="0.2">
      <c r="A177" s="5">
        <v>42642</v>
      </c>
      <c r="B177" s="5">
        <v>42613</v>
      </c>
      <c r="C177" s="1" t="s">
        <v>25</v>
      </c>
      <c r="D177" s="1" t="s">
        <v>20</v>
      </c>
      <c r="E177" s="1" t="s">
        <v>13</v>
      </c>
      <c r="F177" s="1">
        <v>1</v>
      </c>
      <c r="G177" s="1">
        <v>612</v>
      </c>
      <c r="H177" s="1">
        <v>1420</v>
      </c>
      <c r="I177" s="1">
        <v>1687</v>
      </c>
      <c r="K177" s="1">
        <v>1360</v>
      </c>
    </row>
    <row r="178" spans="1:11" ht="15" customHeight="1" x14ac:dyDescent="0.2">
      <c r="A178" s="5">
        <v>42642</v>
      </c>
      <c r="B178" s="5">
        <v>42613</v>
      </c>
      <c r="C178" s="1" t="s">
        <v>25</v>
      </c>
      <c r="D178" s="1" t="s">
        <v>21</v>
      </c>
      <c r="E178" s="1" t="s">
        <v>10</v>
      </c>
      <c r="F178" s="1">
        <v>2</v>
      </c>
      <c r="G178" s="1">
        <v>505</v>
      </c>
      <c r="H178" s="1">
        <v>1273</v>
      </c>
      <c r="I178" s="1">
        <v>1471</v>
      </c>
      <c r="K178" s="1">
        <v>1555</v>
      </c>
    </row>
    <row r="179" spans="1:11" ht="15" customHeight="1" x14ac:dyDescent="0.2">
      <c r="A179" s="5">
        <v>42642</v>
      </c>
      <c r="B179" s="5">
        <v>42613</v>
      </c>
      <c r="C179" s="1" t="s">
        <v>25</v>
      </c>
      <c r="D179" s="1" t="s">
        <v>21</v>
      </c>
      <c r="E179" s="1" t="s">
        <v>11</v>
      </c>
      <c r="F179" s="1">
        <v>0</v>
      </c>
      <c r="G179" s="1">
        <v>216</v>
      </c>
      <c r="H179" s="1">
        <v>542</v>
      </c>
      <c r="I179" s="1">
        <v>653</v>
      </c>
      <c r="K179" s="1">
        <v>708</v>
      </c>
    </row>
    <row r="180" spans="1:11" ht="15" customHeight="1" x14ac:dyDescent="0.2">
      <c r="A180" s="5">
        <v>42642</v>
      </c>
      <c r="B180" s="5">
        <v>42613</v>
      </c>
      <c r="C180" s="1" t="s">
        <v>25</v>
      </c>
      <c r="D180" s="1" t="s">
        <v>21</v>
      </c>
      <c r="E180" s="1" t="s">
        <v>12</v>
      </c>
      <c r="F180" s="1">
        <v>7</v>
      </c>
      <c r="G180" s="1">
        <v>1276</v>
      </c>
      <c r="H180" s="1">
        <v>3300</v>
      </c>
      <c r="I180" s="1">
        <v>3791</v>
      </c>
      <c r="K180" s="1">
        <v>4569</v>
      </c>
    </row>
    <row r="181" spans="1:11" ht="15" customHeight="1" x14ac:dyDescent="0.2">
      <c r="A181" s="5">
        <v>42642</v>
      </c>
      <c r="B181" s="5">
        <v>42613</v>
      </c>
      <c r="C181" s="1" t="s">
        <v>25</v>
      </c>
      <c r="D181" s="1" t="s">
        <v>21</v>
      </c>
      <c r="E181" s="1" t="s">
        <v>13</v>
      </c>
      <c r="F181" s="1">
        <v>2</v>
      </c>
      <c r="G181" s="1">
        <v>399</v>
      </c>
      <c r="H181" s="1">
        <v>1012</v>
      </c>
      <c r="I181" s="1">
        <v>1239</v>
      </c>
      <c r="K181" s="1">
        <v>1000</v>
      </c>
    </row>
    <row r="182" spans="1:11" ht="15" customHeight="1" x14ac:dyDescent="0.2">
      <c r="A182" s="5">
        <v>42642</v>
      </c>
      <c r="B182" s="5">
        <v>42613</v>
      </c>
      <c r="C182" s="1" t="s">
        <v>26</v>
      </c>
      <c r="D182" s="1" t="s">
        <v>9</v>
      </c>
      <c r="E182" s="1" t="s">
        <v>10</v>
      </c>
      <c r="F182" s="1">
        <v>0</v>
      </c>
      <c r="G182" s="1">
        <v>87</v>
      </c>
      <c r="H182" s="1">
        <v>153</v>
      </c>
      <c r="I182" s="1">
        <v>175</v>
      </c>
      <c r="K182" s="1">
        <v>396</v>
      </c>
    </row>
    <row r="183" spans="1:11" ht="15" customHeight="1" x14ac:dyDescent="0.2">
      <c r="A183" s="5">
        <v>42642</v>
      </c>
      <c r="B183" s="5">
        <v>42613</v>
      </c>
      <c r="C183" s="1" t="s">
        <v>26</v>
      </c>
      <c r="D183" s="1" t="s">
        <v>9</v>
      </c>
      <c r="E183" s="1" t="s">
        <v>11</v>
      </c>
      <c r="F183" s="1">
        <v>3</v>
      </c>
      <c r="G183" s="1">
        <v>464</v>
      </c>
      <c r="H183" s="1">
        <v>1068</v>
      </c>
      <c r="I183" s="1">
        <v>1372</v>
      </c>
      <c r="K183" s="1">
        <v>1473</v>
      </c>
    </row>
    <row r="184" spans="1:11" ht="15" customHeight="1" x14ac:dyDescent="0.2">
      <c r="A184" s="5">
        <v>42642</v>
      </c>
      <c r="B184" s="5">
        <v>42613</v>
      </c>
      <c r="C184" s="1" t="s">
        <v>26</v>
      </c>
      <c r="D184" s="1" t="s">
        <v>9</v>
      </c>
      <c r="E184" s="1" t="s">
        <v>12</v>
      </c>
      <c r="F184" s="1">
        <v>6</v>
      </c>
      <c r="G184" s="1">
        <v>829</v>
      </c>
      <c r="H184" s="1">
        <v>1930</v>
      </c>
      <c r="I184" s="1">
        <v>2338</v>
      </c>
      <c r="K184" s="1">
        <v>2656</v>
      </c>
    </row>
    <row r="185" spans="1:11" ht="15" customHeight="1" x14ac:dyDescent="0.2">
      <c r="A185" s="5">
        <v>42642</v>
      </c>
      <c r="B185" s="5">
        <v>42613</v>
      </c>
      <c r="C185" s="1" t="s">
        <v>26</v>
      </c>
      <c r="D185" s="1" t="s">
        <v>9</v>
      </c>
      <c r="E185" s="1" t="s">
        <v>13</v>
      </c>
      <c r="F185" s="1">
        <v>0</v>
      </c>
      <c r="G185" s="1">
        <v>55</v>
      </c>
      <c r="H185" s="1">
        <v>128</v>
      </c>
      <c r="I185" s="1">
        <v>166</v>
      </c>
      <c r="K185" s="1">
        <v>170</v>
      </c>
    </row>
    <row r="186" spans="1:11" ht="15" customHeight="1" x14ac:dyDescent="0.2">
      <c r="A186" s="5">
        <v>42642</v>
      </c>
      <c r="B186" s="5">
        <v>42613</v>
      </c>
      <c r="C186" s="1" t="s">
        <v>26</v>
      </c>
      <c r="D186" s="1" t="s">
        <v>14</v>
      </c>
      <c r="E186" s="1" t="s">
        <v>10</v>
      </c>
      <c r="F186" s="1">
        <v>2</v>
      </c>
      <c r="G186" s="1">
        <v>94</v>
      </c>
      <c r="H186" s="1">
        <v>200</v>
      </c>
      <c r="I186" s="1">
        <v>234</v>
      </c>
      <c r="K186" s="1">
        <v>326</v>
      </c>
    </row>
    <row r="187" spans="1:11" ht="15" customHeight="1" x14ac:dyDescent="0.2">
      <c r="A187" s="5">
        <v>42642</v>
      </c>
      <c r="B187" s="5">
        <v>42613</v>
      </c>
      <c r="C187" s="1" t="s">
        <v>26</v>
      </c>
      <c r="D187" s="1" t="s">
        <v>14</v>
      </c>
      <c r="E187" s="1" t="s">
        <v>11</v>
      </c>
      <c r="F187" s="1">
        <v>0</v>
      </c>
      <c r="G187" s="1">
        <v>357</v>
      </c>
      <c r="H187" s="1">
        <v>804</v>
      </c>
      <c r="I187" s="1">
        <v>1004</v>
      </c>
      <c r="K187" s="1">
        <v>1193</v>
      </c>
    </row>
    <row r="188" spans="1:11" ht="15" customHeight="1" x14ac:dyDescent="0.2">
      <c r="A188" s="5">
        <v>42642</v>
      </c>
      <c r="B188" s="5">
        <v>42613</v>
      </c>
      <c r="C188" s="1" t="s">
        <v>26</v>
      </c>
      <c r="D188" s="1" t="s">
        <v>14</v>
      </c>
      <c r="E188" s="1" t="s">
        <v>12</v>
      </c>
      <c r="F188" s="1">
        <v>3</v>
      </c>
      <c r="G188" s="1">
        <v>790</v>
      </c>
      <c r="H188" s="1">
        <v>1800</v>
      </c>
      <c r="I188" s="1">
        <v>2191</v>
      </c>
      <c r="K188" s="1">
        <v>2268</v>
      </c>
    </row>
    <row r="189" spans="1:11" ht="15" customHeight="1" x14ac:dyDescent="0.2">
      <c r="A189" s="5">
        <v>42642</v>
      </c>
      <c r="B189" s="5">
        <v>42613</v>
      </c>
      <c r="C189" s="1" t="s">
        <v>26</v>
      </c>
      <c r="D189" s="1" t="s">
        <v>14</v>
      </c>
      <c r="E189" s="1" t="s">
        <v>13</v>
      </c>
      <c r="F189" s="1">
        <v>0</v>
      </c>
      <c r="G189" s="1">
        <v>46</v>
      </c>
      <c r="H189" s="1">
        <v>110</v>
      </c>
      <c r="I189" s="1">
        <v>141</v>
      </c>
      <c r="K189" s="1">
        <v>155</v>
      </c>
    </row>
    <row r="190" spans="1:11" ht="15" customHeight="1" x14ac:dyDescent="0.2">
      <c r="A190" s="5">
        <v>42642</v>
      </c>
      <c r="B190" s="5">
        <v>42613</v>
      </c>
      <c r="C190" s="1" t="s">
        <v>26</v>
      </c>
      <c r="D190" s="1" t="s">
        <v>15</v>
      </c>
      <c r="E190" s="1" t="s">
        <v>10</v>
      </c>
      <c r="F190" s="1">
        <v>4</v>
      </c>
      <c r="G190" s="1">
        <v>77</v>
      </c>
      <c r="H190" s="1">
        <v>198</v>
      </c>
      <c r="I190" s="1">
        <v>221</v>
      </c>
      <c r="K190" s="1">
        <v>284</v>
      </c>
    </row>
    <row r="191" spans="1:11" ht="15" customHeight="1" x14ac:dyDescent="0.2">
      <c r="A191" s="5">
        <v>42642</v>
      </c>
      <c r="B191" s="5">
        <v>42613</v>
      </c>
      <c r="C191" s="1" t="s">
        <v>26</v>
      </c>
      <c r="D191" s="1" t="s">
        <v>15</v>
      </c>
      <c r="E191" s="1" t="s">
        <v>11</v>
      </c>
      <c r="F191" s="1">
        <v>0</v>
      </c>
      <c r="G191" s="1">
        <v>326</v>
      </c>
      <c r="H191" s="1">
        <v>787</v>
      </c>
      <c r="I191" s="1">
        <v>986</v>
      </c>
      <c r="K191" s="1">
        <v>1173</v>
      </c>
    </row>
    <row r="192" spans="1:11" ht="15" customHeight="1" x14ac:dyDescent="0.2">
      <c r="A192" s="5">
        <v>42642</v>
      </c>
      <c r="B192" s="5">
        <v>42613</v>
      </c>
      <c r="C192" s="1" t="s">
        <v>26</v>
      </c>
      <c r="D192" s="1" t="s">
        <v>15</v>
      </c>
      <c r="E192" s="1" t="s">
        <v>12</v>
      </c>
      <c r="F192" s="1">
        <v>1</v>
      </c>
      <c r="G192" s="1">
        <v>858</v>
      </c>
      <c r="H192" s="1">
        <v>2164</v>
      </c>
      <c r="I192" s="1">
        <v>2568</v>
      </c>
      <c r="K192" s="1">
        <v>2667</v>
      </c>
    </row>
    <row r="193" spans="1:11" ht="15" customHeight="1" x14ac:dyDescent="0.2">
      <c r="A193" s="5">
        <v>42642</v>
      </c>
      <c r="B193" s="5">
        <v>42613</v>
      </c>
      <c r="C193" s="1" t="s">
        <v>26</v>
      </c>
      <c r="D193" s="1" t="s">
        <v>15</v>
      </c>
      <c r="E193" s="1" t="s">
        <v>13</v>
      </c>
      <c r="F193" s="1">
        <v>0</v>
      </c>
      <c r="G193" s="1">
        <v>54</v>
      </c>
      <c r="H193" s="1">
        <v>124</v>
      </c>
      <c r="I193" s="1">
        <v>160</v>
      </c>
      <c r="K193" s="1">
        <v>157</v>
      </c>
    </row>
    <row r="194" spans="1:11" ht="15" customHeight="1" x14ac:dyDescent="0.2">
      <c r="A194" s="5">
        <v>42642</v>
      </c>
      <c r="B194" s="5">
        <v>42613</v>
      </c>
      <c r="C194" s="1" t="s">
        <v>26</v>
      </c>
      <c r="D194" s="1" t="s">
        <v>16</v>
      </c>
      <c r="E194" s="1" t="s">
        <v>10</v>
      </c>
      <c r="F194" s="1">
        <v>1</v>
      </c>
      <c r="G194" s="1">
        <v>66</v>
      </c>
      <c r="H194" s="1">
        <v>184</v>
      </c>
      <c r="I194" s="1">
        <v>209</v>
      </c>
      <c r="K194" s="1">
        <v>224</v>
      </c>
    </row>
    <row r="195" spans="1:11" ht="15" customHeight="1" x14ac:dyDescent="0.2">
      <c r="A195" s="5">
        <v>42642</v>
      </c>
      <c r="B195" s="5">
        <v>42613</v>
      </c>
      <c r="C195" s="1" t="s">
        <v>26</v>
      </c>
      <c r="D195" s="1" t="s">
        <v>16</v>
      </c>
      <c r="E195" s="1" t="s">
        <v>11</v>
      </c>
      <c r="F195" s="1">
        <v>1</v>
      </c>
      <c r="G195" s="1">
        <v>324</v>
      </c>
      <c r="H195" s="1">
        <v>878</v>
      </c>
      <c r="I195" s="1">
        <v>1105</v>
      </c>
      <c r="K195" s="1">
        <v>1227</v>
      </c>
    </row>
    <row r="196" spans="1:11" ht="15" customHeight="1" x14ac:dyDescent="0.2">
      <c r="A196" s="5">
        <v>42642</v>
      </c>
      <c r="B196" s="5">
        <v>42613</v>
      </c>
      <c r="C196" s="1" t="s">
        <v>26</v>
      </c>
      <c r="D196" s="1" t="s">
        <v>16</v>
      </c>
      <c r="E196" s="1" t="s">
        <v>12</v>
      </c>
      <c r="F196" s="1">
        <v>2</v>
      </c>
      <c r="G196" s="1">
        <v>1072</v>
      </c>
      <c r="H196" s="1">
        <v>2769</v>
      </c>
      <c r="I196" s="1">
        <v>3270</v>
      </c>
      <c r="K196" s="1">
        <v>3377</v>
      </c>
    </row>
    <row r="197" spans="1:11" ht="15" customHeight="1" x14ac:dyDescent="0.2">
      <c r="A197" s="5">
        <v>42642</v>
      </c>
      <c r="B197" s="5">
        <v>42613</v>
      </c>
      <c r="C197" s="1" t="s">
        <v>26</v>
      </c>
      <c r="D197" s="1" t="s">
        <v>16</v>
      </c>
      <c r="E197" s="1" t="s">
        <v>13</v>
      </c>
      <c r="F197" s="1">
        <v>0</v>
      </c>
      <c r="G197" s="1">
        <v>39</v>
      </c>
      <c r="H197" s="1">
        <v>119</v>
      </c>
      <c r="I197" s="1">
        <v>154</v>
      </c>
      <c r="K197" s="1">
        <v>159</v>
      </c>
    </row>
    <row r="198" spans="1:11" ht="15" customHeight="1" x14ac:dyDescent="0.2">
      <c r="A198" s="5">
        <v>42642</v>
      </c>
      <c r="B198" s="5">
        <v>42613</v>
      </c>
      <c r="C198" s="1" t="s">
        <v>26</v>
      </c>
      <c r="D198" s="1" t="s">
        <v>17</v>
      </c>
      <c r="E198" s="1" t="s">
        <v>10</v>
      </c>
      <c r="F198" s="1">
        <v>0</v>
      </c>
      <c r="G198" s="1">
        <v>63</v>
      </c>
      <c r="H198" s="1">
        <v>138</v>
      </c>
      <c r="I198" s="1">
        <v>164</v>
      </c>
      <c r="K198" s="1">
        <v>190</v>
      </c>
    </row>
    <row r="199" spans="1:11" ht="15" customHeight="1" x14ac:dyDescent="0.2">
      <c r="A199" s="5">
        <v>42642</v>
      </c>
      <c r="B199" s="5">
        <v>42613</v>
      </c>
      <c r="C199" s="1" t="s">
        <v>26</v>
      </c>
      <c r="D199" s="1" t="s">
        <v>17</v>
      </c>
      <c r="E199" s="1" t="s">
        <v>11</v>
      </c>
      <c r="F199" s="1">
        <v>0</v>
      </c>
      <c r="G199" s="1">
        <v>327</v>
      </c>
      <c r="H199" s="1">
        <v>826</v>
      </c>
      <c r="I199" s="1">
        <v>1039</v>
      </c>
      <c r="K199" s="1">
        <v>1104</v>
      </c>
    </row>
    <row r="200" spans="1:11" ht="15" customHeight="1" x14ac:dyDescent="0.2">
      <c r="A200" s="5">
        <v>42642</v>
      </c>
      <c r="B200" s="5">
        <v>42613</v>
      </c>
      <c r="C200" s="1" t="s">
        <v>26</v>
      </c>
      <c r="D200" s="1" t="s">
        <v>17</v>
      </c>
      <c r="E200" s="1" t="s">
        <v>12</v>
      </c>
      <c r="F200" s="1">
        <v>0</v>
      </c>
      <c r="G200" s="1">
        <v>1135</v>
      </c>
      <c r="H200" s="1">
        <v>2975</v>
      </c>
      <c r="I200" s="1">
        <v>3511</v>
      </c>
      <c r="K200" s="1">
        <v>3600</v>
      </c>
    </row>
    <row r="201" spans="1:11" ht="15" customHeight="1" x14ac:dyDescent="0.2">
      <c r="A201" s="5">
        <v>42642</v>
      </c>
      <c r="B201" s="5">
        <v>42613</v>
      </c>
      <c r="C201" s="1" t="s">
        <v>26</v>
      </c>
      <c r="D201" s="1" t="s">
        <v>17</v>
      </c>
      <c r="E201" s="1" t="s">
        <v>13</v>
      </c>
      <c r="F201" s="1">
        <v>0</v>
      </c>
      <c r="G201" s="1">
        <v>38</v>
      </c>
      <c r="H201" s="1">
        <v>98</v>
      </c>
      <c r="I201" s="1">
        <v>121</v>
      </c>
      <c r="K201" s="1">
        <v>151</v>
      </c>
    </row>
    <row r="202" spans="1:11" ht="15" customHeight="1" x14ac:dyDescent="0.2">
      <c r="A202" s="5">
        <v>42642</v>
      </c>
      <c r="B202" s="5">
        <v>42613</v>
      </c>
      <c r="C202" s="1" t="s">
        <v>26</v>
      </c>
      <c r="D202" s="1" t="s">
        <v>18</v>
      </c>
      <c r="E202" s="1" t="s">
        <v>10</v>
      </c>
      <c r="F202" s="1">
        <v>2</v>
      </c>
      <c r="G202" s="1">
        <v>52</v>
      </c>
      <c r="H202" s="1">
        <v>127</v>
      </c>
      <c r="I202" s="1">
        <v>143</v>
      </c>
      <c r="K202" s="1">
        <v>174</v>
      </c>
    </row>
    <row r="203" spans="1:11" ht="15" customHeight="1" x14ac:dyDescent="0.2">
      <c r="A203" s="5">
        <v>42642</v>
      </c>
      <c r="B203" s="5">
        <v>42613</v>
      </c>
      <c r="C203" s="1" t="s">
        <v>26</v>
      </c>
      <c r="D203" s="1" t="s">
        <v>18</v>
      </c>
      <c r="E203" s="1" t="s">
        <v>11</v>
      </c>
      <c r="F203" s="1">
        <v>0</v>
      </c>
      <c r="G203" s="1">
        <v>291</v>
      </c>
      <c r="H203" s="1">
        <v>775</v>
      </c>
      <c r="I203" s="1">
        <v>942</v>
      </c>
      <c r="K203" s="1">
        <v>1009</v>
      </c>
    </row>
    <row r="204" spans="1:11" ht="15" customHeight="1" x14ac:dyDescent="0.2">
      <c r="A204" s="5">
        <v>42642</v>
      </c>
      <c r="B204" s="5">
        <v>42613</v>
      </c>
      <c r="C204" s="1" t="s">
        <v>26</v>
      </c>
      <c r="D204" s="1" t="s">
        <v>18</v>
      </c>
      <c r="E204" s="1" t="s">
        <v>12</v>
      </c>
      <c r="F204" s="1">
        <v>0</v>
      </c>
      <c r="G204" s="1">
        <v>1165</v>
      </c>
      <c r="H204" s="1">
        <v>3035</v>
      </c>
      <c r="I204" s="1">
        <v>3531</v>
      </c>
      <c r="K204" s="1">
        <v>3778</v>
      </c>
    </row>
    <row r="205" spans="1:11" ht="15" customHeight="1" x14ac:dyDescent="0.2">
      <c r="A205" s="5">
        <v>42642</v>
      </c>
      <c r="B205" s="5">
        <v>42613</v>
      </c>
      <c r="C205" s="1" t="s">
        <v>26</v>
      </c>
      <c r="D205" s="1" t="s">
        <v>18</v>
      </c>
      <c r="E205" s="1" t="s">
        <v>13</v>
      </c>
      <c r="F205" s="1">
        <v>0</v>
      </c>
      <c r="G205" s="1">
        <v>31</v>
      </c>
      <c r="H205" s="1">
        <v>79</v>
      </c>
      <c r="I205" s="1">
        <v>114</v>
      </c>
      <c r="K205" s="1">
        <v>130</v>
      </c>
    </row>
    <row r="206" spans="1:11" ht="15" customHeight="1" x14ac:dyDescent="0.2">
      <c r="A206" s="5">
        <v>42642</v>
      </c>
      <c r="B206" s="5">
        <v>42613</v>
      </c>
      <c r="C206" s="1" t="s">
        <v>26</v>
      </c>
      <c r="D206" s="1" t="s">
        <v>19</v>
      </c>
      <c r="E206" s="1" t="s">
        <v>10</v>
      </c>
      <c r="F206" s="1">
        <v>0</v>
      </c>
      <c r="G206" s="1">
        <v>35</v>
      </c>
      <c r="H206" s="1">
        <v>95</v>
      </c>
      <c r="I206" s="1">
        <v>113</v>
      </c>
      <c r="K206" s="1">
        <v>166</v>
      </c>
    </row>
    <row r="207" spans="1:11" ht="15" customHeight="1" x14ac:dyDescent="0.2">
      <c r="A207" s="5">
        <v>42642</v>
      </c>
      <c r="B207" s="5">
        <v>42613</v>
      </c>
      <c r="C207" s="1" t="s">
        <v>26</v>
      </c>
      <c r="D207" s="1" t="s">
        <v>19</v>
      </c>
      <c r="E207" s="1" t="s">
        <v>11</v>
      </c>
      <c r="F207" s="1">
        <v>0</v>
      </c>
      <c r="G207" s="1">
        <v>244</v>
      </c>
      <c r="H207" s="1">
        <v>654</v>
      </c>
      <c r="I207" s="1">
        <v>793</v>
      </c>
      <c r="K207" s="1">
        <v>856</v>
      </c>
    </row>
    <row r="208" spans="1:11" ht="15" customHeight="1" x14ac:dyDescent="0.2">
      <c r="A208" s="5">
        <v>42642</v>
      </c>
      <c r="B208" s="5">
        <v>42613</v>
      </c>
      <c r="C208" s="1" t="s">
        <v>26</v>
      </c>
      <c r="D208" s="1" t="s">
        <v>19</v>
      </c>
      <c r="E208" s="1" t="s">
        <v>12</v>
      </c>
      <c r="F208" s="1">
        <v>1</v>
      </c>
      <c r="G208" s="1">
        <v>1037</v>
      </c>
      <c r="H208" s="1">
        <v>2868</v>
      </c>
      <c r="I208" s="1">
        <v>3307</v>
      </c>
      <c r="K208" s="1">
        <v>3627</v>
      </c>
    </row>
    <row r="209" spans="1:11" ht="15" customHeight="1" x14ac:dyDescent="0.2">
      <c r="A209" s="5">
        <v>42642</v>
      </c>
      <c r="B209" s="5">
        <v>42613</v>
      </c>
      <c r="C209" s="1" t="s">
        <v>26</v>
      </c>
      <c r="D209" s="1" t="s">
        <v>19</v>
      </c>
      <c r="E209" s="1" t="s">
        <v>13</v>
      </c>
      <c r="F209" s="1">
        <v>0</v>
      </c>
      <c r="G209" s="1">
        <v>26</v>
      </c>
      <c r="H209" s="1">
        <v>67</v>
      </c>
      <c r="I209" s="1">
        <v>82</v>
      </c>
      <c r="K209" s="1">
        <v>90</v>
      </c>
    </row>
    <row r="210" spans="1:11" ht="15" customHeight="1" x14ac:dyDescent="0.2">
      <c r="A210" s="5">
        <v>42642</v>
      </c>
      <c r="B210" s="5">
        <v>42613</v>
      </c>
      <c r="C210" s="1" t="s">
        <v>26</v>
      </c>
      <c r="D210" s="1" t="s">
        <v>20</v>
      </c>
      <c r="E210" s="1" t="s">
        <v>10</v>
      </c>
      <c r="F210" s="1">
        <v>0</v>
      </c>
      <c r="G210" s="1">
        <v>35</v>
      </c>
      <c r="H210" s="1">
        <v>92</v>
      </c>
      <c r="I210" s="1">
        <v>105</v>
      </c>
      <c r="K210" s="1">
        <v>122</v>
      </c>
    </row>
    <row r="211" spans="1:11" ht="15" customHeight="1" x14ac:dyDescent="0.2">
      <c r="A211" s="5">
        <v>42642</v>
      </c>
      <c r="B211" s="5">
        <v>42613</v>
      </c>
      <c r="C211" s="1" t="s">
        <v>26</v>
      </c>
      <c r="D211" s="1" t="s">
        <v>20</v>
      </c>
      <c r="E211" s="1" t="s">
        <v>11</v>
      </c>
      <c r="F211" s="1">
        <v>0</v>
      </c>
      <c r="G211" s="1">
        <v>184</v>
      </c>
      <c r="H211" s="1">
        <v>457</v>
      </c>
      <c r="I211" s="1">
        <v>568</v>
      </c>
      <c r="K211" s="1">
        <v>599</v>
      </c>
    </row>
    <row r="212" spans="1:11" ht="15" customHeight="1" x14ac:dyDescent="0.2">
      <c r="A212" s="5">
        <v>42642</v>
      </c>
      <c r="B212" s="5">
        <v>42613</v>
      </c>
      <c r="C212" s="1" t="s">
        <v>26</v>
      </c>
      <c r="D212" s="1" t="s">
        <v>20</v>
      </c>
      <c r="E212" s="1" t="s">
        <v>12</v>
      </c>
      <c r="F212" s="1">
        <v>0</v>
      </c>
      <c r="G212" s="1">
        <v>898</v>
      </c>
      <c r="H212" s="1">
        <v>2527</v>
      </c>
      <c r="I212" s="1">
        <v>2876</v>
      </c>
      <c r="K212" s="1">
        <v>3222</v>
      </c>
    </row>
    <row r="213" spans="1:11" ht="15" customHeight="1" x14ac:dyDescent="0.2">
      <c r="A213" s="5">
        <v>42642</v>
      </c>
      <c r="B213" s="5">
        <v>42613</v>
      </c>
      <c r="C213" s="1" t="s">
        <v>26</v>
      </c>
      <c r="D213" s="1" t="s">
        <v>20</v>
      </c>
      <c r="E213" s="1" t="s">
        <v>13</v>
      </c>
      <c r="F213" s="1">
        <v>0</v>
      </c>
      <c r="G213" s="1">
        <v>27</v>
      </c>
      <c r="H213" s="1">
        <v>67</v>
      </c>
      <c r="I213" s="1">
        <v>75</v>
      </c>
      <c r="K213" s="1">
        <v>62</v>
      </c>
    </row>
    <row r="214" spans="1:11" ht="15" customHeight="1" x14ac:dyDescent="0.2">
      <c r="A214" s="5">
        <v>42642</v>
      </c>
      <c r="B214" s="5">
        <v>42613</v>
      </c>
      <c r="C214" s="1" t="s">
        <v>26</v>
      </c>
      <c r="D214" s="1" t="s">
        <v>21</v>
      </c>
      <c r="E214" s="1" t="s">
        <v>10</v>
      </c>
      <c r="F214" s="1">
        <v>0</v>
      </c>
      <c r="G214" s="1">
        <v>18</v>
      </c>
      <c r="H214" s="1">
        <v>54</v>
      </c>
      <c r="I214" s="1">
        <v>62</v>
      </c>
      <c r="K214" s="1">
        <v>79</v>
      </c>
    </row>
    <row r="215" spans="1:11" ht="15" customHeight="1" x14ac:dyDescent="0.2">
      <c r="A215" s="5">
        <v>42642</v>
      </c>
      <c r="B215" s="5">
        <v>42613</v>
      </c>
      <c r="C215" s="1" t="s">
        <v>26</v>
      </c>
      <c r="D215" s="1" t="s">
        <v>21</v>
      </c>
      <c r="E215" s="1" t="s">
        <v>11</v>
      </c>
      <c r="F215" s="1">
        <v>0</v>
      </c>
      <c r="G215" s="1">
        <v>121</v>
      </c>
      <c r="H215" s="1">
        <v>344</v>
      </c>
      <c r="I215" s="1">
        <v>401</v>
      </c>
      <c r="J215" s="1">
        <v>1</v>
      </c>
      <c r="K215" s="1">
        <v>429</v>
      </c>
    </row>
    <row r="216" spans="1:11" ht="15" customHeight="1" x14ac:dyDescent="0.2">
      <c r="A216" s="5">
        <v>42642</v>
      </c>
      <c r="B216" s="5">
        <v>42613</v>
      </c>
      <c r="C216" s="1" t="s">
        <v>26</v>
      </c>
      <c r="D216" s="1" t="s">
        <v>21</v>
      </c>
      <c r="E216" s="1" t="s">
        <v>12</v>
      </c>
      <c r="F216" s="1">
        <v>1</v>
      </c>
      <c r="G216" s="1">
        <v>809</v>
      </c>
      <c r="H216" s="1">
        <v>2301</v>
      </c>
      <c r="I216" s="1">
        <v>2630</v>
      </c>
      <c r="K216" s="1">
        <v>3028</v>
      </c>
    </row>
    <row r="217" spans="1:11" ht="15" customHeight="1" x14ac:dyDescent="0.2">
      <c r="A217" s="5">
        <v>42642</v>
      </c>
      <c r="B217" s="5">
        <v>42613</v>
      </c>
      <c r="C217" s="1" t="s">
        <v>26</v>
      </c>
      <c r="D217" s="1" t="s">
        <v>21</v>
      </c>
      <c r="E217" s="1" t="s">
        <v>13</v>
      </c>
      <c r="F217" s="1">
        <v>0</v>
      </c>
      <c r="G217" s="1">
        <v>16</v>
      </c>
      <c r="H217" s="1">
        <v>36</v>
      </c>
      <c r="I217" s="1">
        <v>42</v>
      </c>
      <c r="K217" s="1">
        <v>42</v>
      </c>
    </row>
    <row r="218" spans="1:11" ht="15" customHeight="1" x14ac:dyDescent="0.2">
      <c r="A218" s="5">
        <v>42642</v>
      </c>
      <c r="B218" s="5">
        <v>42613</v>
      </c>
      <c r="C218" s="1" t="s">
        <v>55</v>
      </c>
      <c r="D218" s="1" t="s">
        <v>9</v>
      </c>
      <c r="E218" s="1" t="s">
        <v>10</v>
      </c>
      <c r="F218" s="1">
        <v>3</v>
      </c>
      <c r="G218" s="1">
        <v>155</v>
      </c>
      <c r="H218" s="1">
        <v>350</v>
      </c>
      <c r="I218" s="1">
        <v>391</v>
      </c>
      <c r="K218" s="1">
        <v>771</v>
      </c>
    </row>
    <row r="219" spans="1:11" ht="15" customHeight="1" x14ac:dyDescent="0.2">
      <c r="A219" s="5">
        <v>42642</v>
      </c>
      <c r="B219" s="5">
        <v>42613</v>
      </c>
      <c r="C219" s="1" t="s">
        <v>55</v>
      </c>
      <c r="D219" s="1" t="s">
        <v>9</v>
      </c>
      <c r="E219" s="1" t="s">
        <v>11</v>
      </c>
      <c r="F219" s="1">
        <v>1</v>
      </c>
      <c r="G219" s="1">
        <v>242</v>
      </c>
      <c r="H219" s="1">
        <v>624</v>
      </c>
      <c r="I219" s="1">
        <v>804</v>
      </c>
      <c r="K219" s="1">
        <v>912</v>
      </c>
    </row>
    <row r="220" spans="1:11" ht="15" customHeight="1" x14ac:dyDescent="0.2">
      <c r="A220" s="5">
        <v>42642</v>
      </c>
      <c r="B220" s="5">
        <v>42613</v>
      </c>
      <c r="C220" s="1" t="s">
        <v>55</v>
      </c>
      <c r="D220" s="1" t="s">
        <v>9</v>
      </c>
      <c r="E220" s="1" t="s">
        <v>12</v>
      </c>
      <c r="F220" s="1">
        <v>4</v>
      </c>
      <c r="G220" s="1">
        <v>861</v>
      </c>
      <c r="H220" s="1">
        <v>2091</v>
      </c>
      <c r="I220" s="1">
        <v>2545</v>
      </c>
      <c r="K220" s="1">
        <v>2760</v>
      </c>
    </row>
    <row r="221" spans="1:11" ht="15" customHeight="1" x14ac:dyDescent="0.2">
      <c r="A221" s="5">
        <v>42642</v>
      </c>
      <c r="B221" s="5">
        <v>42613</v>
      </c>
      <c r="C221" s="1" t="s">
        <v>55</v>
      </c>
      <c r="D221" s="1" t="s">
        <v>9</v>
      </c>
      <c r="E221" s="1" t="s">
        <v>13</v>
      </c>
      <c r="F221" s="1">
        <v>0</v>
      </c>
      <c r="G221" s="1">
        <v>99</v>
      </c>
      <c r="H221" s="1">
        <v>235</v>
      </c>
      <c r="I221" s="1">
        <v>315</v>
      </c>
      <c r="K221" s="1">
        <v>396</v>
      </c>
    </row>
    <row r="222" spans="1:11" ht="15" customHeight="1" x14ac:dyDescent="0.2">
      <c r="A222" s="5">
        <v>42642</v>
      </c>
      <c r="B222" s="5">
        <v>42613</v>
      </c>
      <c r="C222" s="1" t="s">
        <v>55</v>
      </c>
      <c r="D222" s="1" t="s">
        <v>14</v>
      </c>
      <c r="E222" s="1" t="s">
        <v>10</v>
      </c>
      <c r="F222" s="1">
        <v>10</v>
      </c>
      <c r="G222" s="1">
        <v>227</v>
      </c>
      <c r="H222" s="1">
        <v>542</v>
      </c>
      <c r="I222" s="1">
        <v>640</v>
      </c>
      <c r="K222" s="1">
        <v>751</v>
      </c>
    </row>
    <row r="223" spans="1:11" ht="15" customHeight="1" x14ac:dyDescent="0.2">
      <c r="A223" s="5">
        <v>42642</v>
      </c>
      <c r="B223" s="5">
        <v>42613</v>
      </c>
      <c r="C223" s="1" t="s">
        <v>55</v>
      </c>
      <c r="D223" s="1" t="s">
        <v>14</v>
      </c>
      <c r="E223" s="1" t="s">
        <v>11</v>
      </c>
      <c r="F223" s="1">
        <v>1</v>
      </c>
      <c r="G223" s="1">
        <v>192</v>
      </c>
      <c r="H223" s="1">
        <v>527</v>
      </c>
      <c r="I223" s="1">
        <v>651</v>
      </c>
      <c r="K223" s="1">
        <v>812</v>
      </c>
    </row>
    <row r="224" spans="1:11" ht="15" customHeight="1" x14ac:dyDescent="0.2">
      <c r="A224" s="5">
        <v>42642</v>
      </c>
      <c r="B224" s="5">
        <v>42613</v>
      </c>
      <c r="C224" s="1" t="s">
        <v>55</v>
      </c>
      <c r="D224" s="1" t="s">
        <v>14</v>
      </c>
      <c r="E224" s="1" t="s">
        <v>12</v>
      </c>
      <c r="F224" s="1">
        <v>4</v>
      </c>
      <c r="G224" s="1">
        <v>875</v>
      </c>
      <c r="H224" s="1">
        <v>2132</v>
      </c>
      <c r="I224" s="1">
        <v>2552</v>
      </c>
      <c r="K224" s="1">
        <v>2730</v>
      </c>
    </row>
    <row r="225" spans="1:11" ht="15" customHeight="1" x14ac:dyDescent="0.2">
      <c r="A225" s="5">
        <v>42642</v>
      </c>
      <c r="B225" s="5">
        <v>42613</v>
      </c>
      <c r="C225" s="1" t="s">
        <v>55</v>
      </c>
      <c r="D225" s="1" t="s">
        <v>14</v>
      </c>
      <c r="E225" s="1" t="s">
        <v>13</v>
      </c>
      <c r="F225" s="1">
        <v>0</v>
      </c>
      <c r="G225" s="1">
        <v>95</v>
      </c>
      <c r="H225" s="1">
        <v>250</v>
      </c>
      <c r="I225" s="1">
        <v>306</v>
      </c>
      <c r="K225" s="1">
        <v>365</v>
      </c>
    </row>
    <row r="226" spans="1:11" ht="15" customHeight="1" x14ac:dyDescent="0.2">
      <c r="A226" s="5">
        <v>42642</v>
      </c>
      <c r="B226" s="5">
        <v>42613</v>
      </c>
      <c r="C226" s="1" t="s">
        <v>55</v>
      </c>
      <c r="D226" s="1" t="s">
        <v>15</v>
      </c>
      <c r="E226" s="1" t="s">
        <v>10</v>
      </c>
      <c r="F226" s="1">
        <v>4</v>
      </c>
      <c r="G226" s="1">
        <v>179</v>
      </c>
      <c r="H226" s="1">
        <v>515</v>
      </c>
      <c r="I226" s="1">
        <v>606</v>
      </c>
      <c r="K226" s="1">
        <v>697</v>
      </c>
    </row>
    <row r="227" spans="1:11" ht="15" customHeight="1" x14ac:dyDescent="0.2">
      <c r="A227" s="5">
        <v>42642</v>
      </c>
      <c r="B227" s="5">
        <v>42613</v>
      </c>
      <c r="C227" s="1" t="s">
        <v>55</v>
      </c>
      <c r="D227" s="1" t="s">
        <v>15</v>
      </c>
      <c r="E227" s="1" t="s">
        <v>11</v>
      </c>
      <c r="F227" s="1">
        <v>0</v>
      </c>
      <c r="G227" s="1">
        <v>199</v>
      </c>
      <c r="H227" s="1">
        <v>503</v>
      </c>
      <c r="I227" s="1">
        <v>634</v>
      </c>
      <c r="K227" s="1">
        <v>774</v>
      </c>
    </row>
    <row r="228" spans="1:11" ht="15" customHeight="1" x14ac:dyDescent="0.2">
      <c r="A228" s="5">
        <v>42642</v>
      </c>
      <c r="B228" s="5">
        <v>42613</v>
      </c>
      <c r="C228" s="1" t="s">
        <v>55</v>
      </c>
      <c r="D228" s="1" t="s">
        <v>15</v>
      </c>
      <c r="E228" s="1" t="s">
        <v>12</v>
      </c>
      <c r="F228" s="1">
        <v>1</v>
      </c>
      <c r="G228" s="1">
        <v>918</v>
      </c>
      <c r="H228" s="1">
        <v>2394</v>
      </c>
      <c r="I228" s="1">
        <v>2795</v>
      </c>
      <c r="K228" s="1">
        <v>2826</v>
      </c>
    </row>
    <row r="229" spans="1:11" ht="15" customHeight="1" x14ac:dyDescent="0.2">
      <c r="A229" s="5">
        <v>42642</v>
      </c>
      <c r="B229" s="5">
        <v>42613</v>
      </c>
      <c r="C229" s="1" t="s">
        <v>55</v>
      </c>
      <c r="D229" s="1" t="s">
        <v>15</v>
      </c>
      <c r="E229" s="1" t="s">
        <v>13</v>
      </c>
      <c r="F229" s="1">
        <v>1</v>
      </c>
      <c r="G229" s="1">
        <v>78</v>
      </c>
      <c r="H229" s="1">
        <v>231</v>
      </c>
      <c r="I229" s="1">
        <v>302</v>
      </c>
      <c r="K229" s="1">
        <v>345</v>
      </c>
    </row>
    <row r="230" spans="1:11" ht="15" customHeight="1" x14ac:dyDescent="0.2">
      <c r="A230" s="5">
        <v>42642</v>
      </c>
      <c r="B230" s="5">
        <v>42613</v>
      </c>
      <c r="C230" s="1" t="s">
        <v>55</v>
      </c>
      <c r="D230" s="1" t="s">
        <v>16</v>
      </c>
      <c r="E230" s="1" t="s">
        <v>10</v>
      </c>
      <c r="F230" s="1">
        <v>1</v>
      </c>
      <c r="G230" s="1">
        <v>191</v>
      </c>
      <c r="H230" s="1">
        <v>480</v>
      </c>
      <c r="I230" s="1">
        <v>551</v>
      </c>
      <c r="K230" s="1">
        <v>571</v>
      </c>
    </row>
    <row r="231" spans="1:11" ht="15" customHeight="1" x14ac:dyDescent="0.2">
      <c r="A231" s="5">
        <v>42642</v>
      </c>
      <c r="B231" s="5">
        <v>42613</v>
      </c>
      <c r="C231" s="1" t="s">
        <v>55</v>
      </c>
      <c r="D231" s="1" t="s">
        <v>16</v>
      </c>
      <c r="E231" s="1" t="s">
        <v>11</v>
      </c>
      <c r="F231" s="1">
        <v>1</v>
      </c>
      <c r="G231" s="1">
        <v>195</v>
      </c>
      <c r="H231" s="1">
        <v>499</v>
      </c>
      <c r="I231" s="1">
        <v>598</v>
      </c>
      <c r="K231" s="1">
        <v>754</v>
      </c>
    </row>
    <row r="232" spans="1:11" ht="15" customHeight="1" x14ac:dyDescent="0.2">
      <c r="A232" s="5">
        <v>42642</v>
      </c>
      <c r="B232" s="5">
        <v>42613</v>
      </c>
      <c r="C232" s="1" t="s">
        <v>55</v>
      </c>
      <c r="D232" s="1" t="s">
        <v>16</v>
      </c>
      <c r="E232" s="1" t="s">
        <v>12</v>
      </c>
      <c r="F232" s="1">
        <v>2</v>
      </c>
      <c r="G232" s="1">
        <v>1044</v>
      </c>
      <c r="H232" s="1">
        <v>2669</v>
      </c>
      <c r="I232" s="1">
        <v>3151</v>
      </c>
      <c r="K232" s="1">
        <v>3167</v>
      </c>
    </row>
    <row r="233" spans="1:11" ht="15" customHeight="1" x14ac:dyDescent="0.2">
      <c r="A233" s="5">
        <v>42642</v>
      </c>
      <c r="B233" s="5">
        <v>42613</v>
      </c>
      <c r="C233" s="1" t="s">
        <v>55</v>
      </c>
      <c r="D233" s="1" t="s">
        <v>16</v>
      </c>
      <c r="E233" s="1" t="s">
        <v>13</v>
      </c>
      <c r="F233" s="1">
        <v>0</v>
      </c>
      <c r="G233" s="1">
        <v>98</v>
      </c>
      <c r="H233" s="1">
        <v>269</v>
      </c>
      <c r="I233" s="1">
        <v>335</v>
      </c>
      <c r="K233" s="1">
        <v>367</v>
      </c>
    </row>
    <row r="234" spans="1:11" ht="15" customHeight="1" x14ac:dyDescent="0.2">
      <c r="A234" s="5">
        <v>42642</v>
      </c>
      <c r="B234" s="5">
        <v>42613</v>
      </c>
      <c r="C234" s="1" t="s">
        <v>55</v>
      </c>
      <c r="D234" s="1" t="s">
        <v>17</v>
      </c>
      <c r="E234" s="1" t="s">
        <v>10</v>
      </c>
      <c r="F234" s="1">
        <v>1</v>
      </c>
      <c r="G234" s="1">
        <v>169</v>
      </c>
      <c r="H234" s="1">
        <v>415</v>
      </c>
      <c r="I234" s="1">
        <v>464</v>
      </c>
      <c r="K234" s="1">
        <v>521</v>
      </c>
    </row>
    <row r="235" spans="1:11" ht="15" customHeight="1" x14ac:dyDescent="0.2">
      <c r="A235" s="5">
        <v>42642</v>
      </c>
      <c r="B235" s="5">
        <v>42613</v>
      </c>
      <c r="C235" s="1" t="s">
        <v>55</v>
      </c>
      <c r="D235" s="1" t="s">
        <v>17</v>
      </c>
      <c r="E235" s="1" t="s">
        <v>11</v>
      </c>
      <c r="F235" s="1">
        <v>0</v>
      </c>
      <c r="G235" s="1">
        <v>197</v>
      </c>
      <c r="H235" s="1">
        <v>533</v>
      </c>
      <c r="I235" s="1">
        <v>633</v>
      </c>
      <c r="K235" s="1">
        <v>704</v>
      </c>
    </row>
    <row r="236" spans="1:11" ht="15" customHeight="1" x14ac:dyDescent="0.2">
      <c r="A236" s="5">
        <v>42642</v>
      </c>
      <c r="B236" s="5">
        <v>42613</v>
      </c>
      <c r="C236" s="1" t="s">
        <v>55</v>
      </c>
      <c r="D236" s="1" t="s">
        <v>17</v>
      </c>
      <c r="E236" s="1" t="s">
        <v>12</v>
      </c>
      <c r="F236" s="1">
        <v>2</v>
      </c>
      <c r="G236" s="1">
        <v>1042</v>
      </c>
      <c r="H236" s="1">
        <v>2814</v>
      </c>
      <c r="I236" s="1">
        <v>3270</v>
      </c>
      <c r="K236" s="1">
        <v>3354</v>
      </c>
    </row>
    <row r="237" spans="1:11" ht="15" customHeight="1" x14ac:dyDescent="0.2">
      <c r="A237" s="5">
        <v>42642</v>
      </c>
      <c r="B237" s="5">
        <v>42613</v>
      </c>
      <c r="C237" s="1" t="s">
        <v>55</v>
      </c>
      <c r="D237" s="1" t="s">
        <v>17</v>
      </c>
      <c r="E237" s="1" t="s">
        <v>13</v>
      </c>
      <c r="F237" s="1">
        <v>0</v>
      </c>
      <c r="G237" s="1">
        <v>75</v>
      </c>
      <c r="H237" s="1">
        <v>232</v>
      </c>
      <c r="I237" s="1">
        <v>279</v>
      </c>
      <c r="K237" s="1">
        <v>338</v>
      </c>
    </row>
    <row r="238" spans="1:11" ht="15" customHeight="1" x14ac:dyDescent="0.2">
      <c r="A238" s="5">
        <v>42642</v>
      </c>
      <c r="B238" s="5">
        <v>42613</v>
      </c>
      <c r="C238" s="1" t="s">
        <v>55</v>
      </c>
      <c r="D238" s="1" t="s">
        <v>18</v>
      </c>
      <c r="E238" s="1" t="s">
        <v>10</v>
      </c>
      <c r="F238" s="1">
        <v>0</v>
      </c>
      <c r="G238" s="1">
        <v>121</v>
      </c>
      <c r="H238" s="1">
        <v>375</v>
      </c>
      <c r="I238" s="1">
        <v>424</v>
      </c>
      <c r="K238" s="1">
        <v>479</v>
      </c>
    </row>
    <row r="239" spans="1:11" ht="15" customHeight="1" x14ac:dyDescent="0.2">
      <c r="A239" s="5">
        <v>42642</v>
      </c>
      <c r="B239" s="5">
        <v>42613</v>
      </c>
      <c r="C239" s="1" t="s">
        <v>55</v>
      </c>
      <c r="D239" s="1" t="s">
        <v>18</v>
      </c>
      <c r="E239" s="1" t="s">
        <v>11</v>
      </c>
      <c r="F239" s="1">
        <v>0</v>
      </c>
      <c r="G239" s="1">
        <v>136</v>
      </c>
      <c r="H239" s="1">
        <v>419</v>
      </c>
      <c r="I239" s="1">
        <v>510</v>
      </c>
      <c r="K239" s="1">
        <v>589</v>
      </c>
    </row>
    <row r="240" spans="1:11" ht="15" customHeight="1" x14ac:dyDescent="0.2">
      <c r="A240" s="5">
        <v>42642</v>
      </c>
      <c r="B240" s="5">
        <v>42613</v>
      </c>
      <c r="C240" s="1" t="s">
        <v>55</v>
      </c>
      <c r="D240" s="1" t="s">
        <v>18</v>
      </c>
      <c r="E240" s="1" t="s">
        <v>12</v>
      </c>
      <c r="F240" s="1">
        <v>0</v>
      </c>
      <c r="G240" s="1">
        <v>949</v>
      </c>
      <c r="H240" s="1">
        <v>2565</v>
      </c>
      <c r="I240" s="1">
        <v>2997</v>
      </c>
      <c r="K240" s="1">
        <v>3232</v>
      </c>
    </row>
    <row r="241" spans="1:11" ht="15" customHeight="1" x14ac:dyDescent="0.2">
      <c r="A241" s="5">
        <v>42642</v>
      </c>
      <c r="B241" s="5">
        <v>42613</v>
      </c>
      <c r="C241" s="1" t="s">
        <v>55</v>
      </c>
      <c r="D241" s="1" t="s">
        <v>18</v>
      </c>
      <c r="E241" s="1" t="s">
        <v>13</v>
      </c>
      <c r="F241" s="1">
        <v>0</v>
      </c>
      <c r="G241" s="1">
        <v>77</v>
      </c>
      <c r="H241" s="1">
        <v>222</v>
      </c>
      <c r="I241" s="1">
        <v>265</v>
      </c>
      <c r="K241" s="1">
        <v>262</v>
      </c>
    </row>
    <row r="242" spans="1:11" ht="15" customHeight="1" x14ac:dyDescent="0.2">
      <c r="A242" s="5">
        <v>42642</v>
      </c>
      <c r="B242" s="5">
        <v>42613</v>
      </c>
      <c r="C242" s="1" t="s">
        <v>55</v>
      </c>
      <c r="D242" s="1" t="s">
        <v>19</v>
      </c>
      <c r="E242" s="1" t="s">
        <v>10</v>
      </c>
      <c r="F242" s="1">
        <v>3</v>
      </c>
      <c r="G242" s="1">
        <v>104</v>
      </c>
      <c r="H242" s="1">
        <v>306</v>
      </c>
      <c r="I242" s="1">
        <v>341</v>
      </c>
      <c r="K242" s="1">
        <v>420</v>
      </c>
    </row>
    <row r="243" spans="1:11" ht="15" customHeight="1" x14ac:dyDescent="0.2">
      <c r="A243" s="5">
        <v>42642</v>
      </c>
      <c r="B243" s="5">
        <v>42613</v>
      </c>
      <c r="C243" s="1" t="s">
        <v>55</v>
      </c>
      <c r="D243" s="1" t="s">
        <v>19</v>
      </c>
      <c r="E243" s="1" t="s">
        <v>11</v>
      </c>
      <c r="F243" s="1">
        <v>0</v>
      </c>
      <c r="G243" s="1">
        <v>128</v>
      </c>
      <c r="H243" s="1">
        <v>362</v>
      </c>
      <c r="I243" s="1">
        <v>424</v>
      </c>
      <c r="K243" s="1">
        <v>517</v>
      </c>
    </row>
    <row r="244" spans="1:11" ht="15" customHeight="1" x14ac:dyDescent="0.2">
      <c r="A244" s="5">
        <v>42642</v>
      </c>
      <c r="B244" s="5">
        <v>42613</v>
      </c>
      <c r="C244" s="1" t="s">
        <v>55</v>
      </c>
      <c r="D244" s="1" t="s">
        <v>19</v>
      </c>
      <c r="E244" s="1" t="s">
        <v>12</v>
      </c>
      <c r="F244" s="1">
        <v>1</v>
      </c>
      <c r="G244" s="1">
        <v>852</v>
      </c>
      <c r="H244" s="1">
        <v>2303</v>
      </c>
      <c r="I244" s="1">
        <v>2641</v>
      </c>
      <c r="K244" s="1">
        <v>2934</v>
      </c>
    </row>
    <row r="245" spans="1:11" ht="15" customHeight="1" x14ac:dyDescent="0.2">
      <c r="A245" s="5">
        <v>42642</v>
      </c>
      <c r="B245" s="5">
        <v>42613</v>
      </c>
      <c r="C245" s="1" t="s">
        <v>55</v>
      </c>
      <c r="D245" s="1" t="s">
        <v>19</v>
      </c>
      <c r="E245" s="1" t="s">
        <v>13</v>
      </c>
      <c r="F245" s="1">
        <v>1</v>
      </c>
      <c r="G245" s="1">
        <v>57</v>
      </c>
      <c r="H245" s="1">
        <v>183</v>
      </c>
      <c r="I245" s="1">
        <v>214</v>
      </c>
      <c r="K245" s="1">
        <v>196</v>
      </c>
    </row>
    <row r="246" spans="1:11" ht="15" customHeight="1" x14ac:dyDescent="0.2">
      <c r="A246" s="5">
        <v>42642</v>
      </c>
      <c r="B246" s="5">
        <v>42613</v>
      </c>
      <c r="C246" s="1" t="s">
        <v>55</v>
      </c>
      <c r="D246" s="1" t="s">
        <v>20</v>
      </c>
      <c r="E246" s="1" t="s">
        <v>10</v>
      </c>
      <c r="F246" s="1">
        <v>0</v>
      </c>
      <c r="G246" s="1">
        <v>94</v>
      </c>
      <c r="H246" s="1">
        <v>275</v>
      </c>
      <c r="I246" s="1">
        <v>304</v>
      </c>
      <c r="K246" s="1">
        <v>314</v>
      </c>
    </row>
    <row r="247" spans="1:11" ht="15" customHeight="1" x14ac:dyDescent="0.2">
      <c r="A247" s="5">
        <v>42642</v>
      </c>
      <c r="B247" s="5">
        <v>42613</v>
      </c>
      <c r="C247" s="1" t="s">
        <v>55</v>
      </c>
      <c r="D247" s="1" t="s">
        <v>20</v>
      </c>
      <c r="E247" s="1" t="s">
        <v>11</v>
      </c>
      <c r="F247" s="1">
        <v>0</v>
      </c>
      <c r="G247" s="1">
        <v>76</v>
      </c>
      <c r="H247" s="1">
        <v>229</v>
      </c>
      <c r="I247" s="1">
        <v>288</v>
      </c>
      <c r="K247" s="1">
        <v>338</v>
      </c>
    </row>
    <row r="248" spans="1:11" ht="15" customHeight="1" x14ac:dyDescent="0.2">
      <c r="A248" s="5">
        <v>42642</v>
      </c>
      <c r="B248" s="5">
        <v>42613</v>
      </c>
      <c r="C248" s="1" t="s">
        <v>55</v>
      </c>
      <c r="D248" s="1" t="s">
        <v>20</v>
      </c>
      <c r="E248" s="1" t="s">
        <v>12</v>
      </c>
      <c r="F248" s="1">
        <v>0</v>
      </c>
      <c r="G248" s="1">
        <v>602</v>
      </c>
      <c r="H248" s="1">
        <v>1723</v>
      </c>
      <c r="I248" s="1">
        <v>1964</v>
      </c>
      <c r="K248" s="1">
        <v>2201</v>
      </c>
    </row>
    <row r="249" spans="1:11" ht="15" customHeight="1" x14ac:dyDescent="0.2">
      <c r="A249" s="5">
        <v>42642</v>
      </c>
      <c r="B249" s="5">
        <v>42613</v>
      </c>
      <c r="C249" s="1" t="s">
        <v>55</v>
      </c>
      <c r="D249" s="1" t="s">
        <v>20</v>
      </c>
      <c r="E249" s="1" t="s">
        <v>13</v>
      </c>
      <c r="F249" s="1">
        <v>1</v>
      </c>
      <c r="G249" s="1">
        <v>51</v>
      </c>
      <c r="H249" s="1">
        <v>143</v>
      </c>
      <c r="I249" s="1">
        <v>168</v>
      </c>
      <c r="K249" s="1">
        <v>173</v>
      </c>
    </row>
    <row r="250" spans="1:11" ht="15" customHeight="1" x14ac:dyDescent="0.2">
      <c r="A250" s="5">
        <v>42642</v>
      </c>
      <c r="B250" s="5">
        <v>42613</v>
      </c>
      <c r="C250" s="1" t="s">
        <v>55</v>
      </c>
      <c r="D250" s="1" t="s">
        <v>21</v>
      </c>
      <c r="E250" s="1" t="s">
        <v>10</v>
      </c>
      <c r="F250" s="1">
        <v>1</v>
      </c>
      <c r="G250" s="1">
        <v>64</v>
      </c>
      <c r="H250" s="1">
        <v>185</v>
      </c>
      <c r="I250" s="1">
        <v>204</v>
      </c>
      <c r="K250" s="1">
        <v>213</v>
      </c>
    </row>
    <row r="251" spans="1:11" ht="15" customHeight="1" x14ac:dyDescent="0.2">
      <c r="A251" s="5">
        <v>42642</v>
      </c>
      <c r="B251" s="5">
        <v>42613</v>
      </c>
      <c r="C251" s="1" t="s">
        <v>55</v>
      </c>
      <c r="D251" s="1" t="s">
        <v>21</v>
      </c>
      <c r="E251" s="1" t="s">
        <v>11</v>
      </c>
      <c r="F251" s="1">
        <v>0</v>
      </c>
      <c r="G251" s="1">
        <v>42</v>
      </c>
      <c r="H251" s="1">
        <v>142</v>
      </c>
      <c r="I251" s="1">
        <v>173</v>
      </c>
      <c r="K251" s="1">
        <v>212</v>
      </c>
    </row>
    <row r="252" spans="1:11" ht="15" customHeight="1" x14ac:dyDescent="0.2">
      <c r="A252" s="5">
        <v>42642</v>
      </c>
      <c r="B252" s="5">
        <v>42613</v>
      </c>
      <c r="C252" s="1" t="s">
        <v>55</v>
      </c>
      <c r="D252" s="1" t="s">
        <v>21</v>
      </c>
      <c r="E252" s="1" t="s">
        <v>12</v>
      </c>
      <c r="F252" s="1">
        <v>1</v>
      </c>
      <c r="G252" s="1">
        <v>502</v>
      </c>
      <c r="H252" s="1">
        <v>1477</v>
      </c>
      <c r="I252" s="1">
        <v>1684</v>
      </c>
      <c r="J252" s="1">
        <v>1</v>
      </c>
      <c r="K252" s="1">
        <v>2014</v>
      </c>
    </row>
    <row r="253" spans="1:11" ht="15" customHeight="1" x14ac:dyDescent="0.2">
      <c r="A253" s="5">
        <v>42642</v>
      </c>
      <c r="B253" s="5">
        <v>42613</v>
      </c>
      <c r="C253" s="1" t="s">
        <v>55</v>
      </c>
      <c r="D253" s="1" t="s">
        <v>21</v>
      </c>
      <c r="E253" s="1" t="s">
        <v>13</v>
      </c>
      <c r="F253" s="1">
        <v>0</v>
      </c>
      <c r="G253" s="1">
        <v>35</v>
      </c>
      <c r="H253" s="1">
        <v>103</v>
      </c>
      <c r="I253" s="1">
        <v>121</v>
      </c>
      <c r="K253" s="1">
        <v>121</v>
      </c>
    </row>
    <row r="254" spans="1:11" ht="15" customHeight="1" x14ac:dyDescent="0.2">
      <c r="A254" s="5">
        <v>42642</v>
      </c>
      <c r="B254" s="5">
        <v>42613</v>
      </c>
      <c r="C254" s="1" t="s">
        <v>27</v>
      </c>
      <c r="D254" s="1" t="s">
        <v>9</v>
      </c>
      <c r="E254" s="1" t="s">
        <v>10</v>
      </c>
      <c r="F254" s="1">
        <v>4</v>
      </c>
      <c r="G254" s="1">
        <v>83</v>
      </c>
      <c r="H254" s="1">
        <v>165</v>
      </c>
      <c r="I254" s="1">
        <v>180</v>
      </c>
      <c r="K254" s="1">
        <v>395</v>
      </c>
    </row>
    <row r="255" spans="1:11" ht="15" customHeight="1" x14ac:dyDescent="0.2">
      <c r="A255" s="5">
        <v>42642</v>
      </c>
      <c r="B255" s="5">
        <v>42613</v>
      </c>
      <c r="C255" s="1" t="s">
        <v>27</v>
      </c>
      <c r="D255" s="1" t="s">
        <v>9</v>
      </c>
      <c r="E255" s="1" t="s">
        <v>11</v>
      </c>
      <c r="F255" s="1">
        <v>7</v>
      </c>
      <c r="G255" s="1">
        <v>393</v>
      </c>
      <c r="H255" s="1">
        <v>922</v>
      </c>
      <c r="I255" s="1">
        <v>1165</v>
      </c>
      <c r="K255" s="1">
        <v>1291</v>
      </c>
    </row>
    <row r="256" spans="1:11" ht="15" customHeight="1" x14ac:dyDescent="0.2">
      <c r="A256" s="5">
        <v>42642</v>
      </c>
      <c r="B256" s="5">
        <v>42613</v>
      </c>
      <c r="C256" s="1" t="s">
        <v>27</v>
      </c>
      <c r="D256" s="1" t="s">
        <v>9</v>
      </c>
      <c r="E256" s="1" t="s">
        <v>12</v>
      </c>
      <c r="F256" s="1">
        <v>4</v>
      </c>
      <c r="G256" s="1">
        <v>545</v>
      </c>
      <c r="H256" s="1">
        <v>1220</v>
      </c>
      <c r="I256" s="1">
        <v>1476</v>
      </c>
      <c r="K256" s="1">
        <v>1544</v>
      </c>
    </row>
    <row r="257" spans="1:11" ht="15" customHeight="1" x14ac:dyDescent="0.2">
      <c r="A257" s="5">
        <v>42642</v>
      </c>
      <c r="B257" s="5">
        <v>42613</v>
      </c>
      <c r="C257" s="1" t="s">
        <v>27</v>
      </c>
      <c r="D257" s="1" t="s">
        <v>9</v>
      </c>
      <c r="E257" s="1" t="s">
        <v>13</v>
      </c>
      <c r="F257" s="1">
        <v>2</v>
      </c>
      <c r="G257" s="1">
        <v>27</v>
      </c>
      <c r="H257" s="1">
        <v>57</v>
      </c>
      <c r="I257" s="1">
        <v>67</v>
      </c>
      <c r="K257" s="1">
        <v>89</v>
      </c>
    </row>
    <row r="258" spans="1:11" ht="15" customHeight="1" x14ac:dyDescent="0.2">
      <c r="A258" s="5">
        <v>42642</v>
      </c>
      <c r="B258" s="5">
        <v>42613</v>
      </c>
      <c r="C258" s="1" t="s">
        <v>27</v>
      </c>
      <c r="D258" s="1" t="s">
        <v>14</v>
      </c>
      <c r="E258" s="1" t="s">
        <v>10</v>
      </c>
      <c r="F258" s="1">
        <v>3</v>
      </c>
      <c r="G258" s="1">
        <v>92</v>
      </c>
      <c r="H258" s="1">
        <v>210</v>
      </c>
      <c r="I258" s="1">
        <v>242</v>
      </c>
      <c r="K258" s="1">
        <v>365</v>
      </c>
    </row>
    <row r="259" spans="1:11" ht="15" customHeight="1" x14ac:dyDescent="0.2">
      <c r="A259" s="5">
        <v>42642</v>
      </c>
      <c r="B259" s="5">
        <v>42613</v>
      </c>
      <c r="C259" s="1" t="s">
        <v>27</v>
      </c>
      <c r="D259" s="1" t="s">
        <v>14</v>
      </c>
      <c r="E259" s="1" t="s">
        <v>11</v>
      </c>
      <c r="F259" s="1">
        <v>3</v>
      </c>
      <c r="G259" s="1">
        <v>321</v>
      </c>
      <c r="H259" s="1">
        <v>771</v>
      </c>
      <c r="I259" s="1">
        <v>978</v>
      </c>
      <c r="K259" s="1">
        <v>1134</v>
      </c>
    </row>
    <row r="260" spans="1:11" ht="15" customHeight="1" x14ac:dyDescent="0.2">
      <c r="A260" s="5">
        <v>42642</v>
      </c>
      <c r="B260" s="5">
        <v>42613</v>
      </c>
      <c r="C260" s="1" t="s">
        <v>27</v>
      </c>
      <c r="D260" s="1" t="s">
        <v>14</v>
      </c>
      <c r="E260" s="1" t="s">
        <v>12</v>
      </c>
      <c r="F260" s="1">
        <v>4</v>
      </c>
      <c r="G260" s="1">
        <v>536</v>
      </c>
      <c r="H260" s="1">
        <v>1196</v>
      </c>
      <c r="I260" s="1">
        <v>1422</v>
      </c>
      <c r="K260" s="1">
        <v>1399</v>
      </c>
    </row>
    <row r="261" spans="1:11" ht="15" customHeight="1" x14ac:dyDescent="0.2">
      <c r="A261" s="5">
        <v>42642</v>
      </c>
      <c r="B261" s="5">
        <v>42613</v>
      </c>
      <c r="C261" s="1" t="s">
        <v>27</v>
      </c>
      <c r="D261" s="1" t="s">
        <v>14</v>
      </c>
      <c r="E261" s="1" t="s">
        <v>13</v>
      </c>
      <c r="F261" s="1">
        <v>0</v>
      </c>
      <c r="G261" s="1">
        <v>28</v>
      </c>
      <c r="H261" s="1">
        <v>58</v>
      </c>
      <c r="I261" s="1">
        <v>68</v>
      </c>
      <c r="K261" s="1">
        <v>61</v>
      </c>
    </row>
    <row r="262" spans="1:11" ht="15" customHeight="1" x14ac:dyDescent="0.2">
      <c r="A262" s="5">
        <v>42642</v>
      </c>
      <c r="B262" s="5">
        <v>42613</v>
      </c>
      <c r="C262" s="1" t="s">
        <v>27</v>
      </c>
      <c r="D262" s="1" t="s">
        <v>15</v>
      </c>
      <c r="E262" s="1" t="s">
        <v>10</v>
      </c>
      <c r="F262" s="1">
        <v>1</v>
      </c>
      <c r="G262" s="1">
        <v>66</v>
      </c>
      <c r="H262" s="1">
        <v>155</v>
      </c>
      <c r="I262" s="1">
        <v>175</v>
      </c>
      <c r="K262" s="1">
        <v>263</v>
      </c>
    </row>
    <row r="263" spans="1:11" ht="15" customHeight="1" x14ac:dyDescent="0.2">
      <c r="A263" s="5">
        <v>42642</v>
      </c>
      <c r="B263" s="5">
        <v>42613</v>
      </c>
      <c r="C263" s="1" t="s">
        <v>27</v>
      </c>
      <c r="D263" s="1" t="s">
        <v>15</v>
      </c>
      <c r="E263" s="1" t="s">
        <v>11</v>
      </c>
      <c r="F263" s="1">
        <v>1</v>
      </c>
      <c r="G263" s="1">
        <v>310</v>
      </c>
      <c r="H263" s="1">
        <v>749</v>
      </c>
      <c r="I263" s="1">
        <v>937</v>
      </c>
      <c r="K263" s="1">
        <v>1073</v>
      </c>
    </row>
    <row r="264" spans="1:11" ht="15" customHeight="1" x14ac:dyDescent="0.2">
      <c r="A264" s="5">
        <v>42642</v>
      </c>
      <c r="B264" s="5">
        <v>42613</v>
      </c>
      <c r="C264" s="1" t="s">
        <v>27</v>
      </c>
      <c r="D264" s="1" t="s">
        <v>15</v>
      </c>
      <c r="E264" s="1" t="s">
        <v>12</v>
      </c>
      <c r="F264" s="1">
        <v>2</v>
      </c>
      <c r="G264" s="1">
        <v>553</v>
      </c>
      <c r="H264" s="1">
        <v>1356</v>
      </c>
      <c r="I264" s="1">
        <v>1591</v>
      </c>
      <c r="K264" s="1">
        <v>1549</v>
      </c>
    </row>
    <row r="265" spans="1:11" ht="15" customHeight="1" x14ac:dyDescent="0.2">
      <c r="A265" s="5">
        <v>42642</v>
      </c>
      <c r="B265" s="5">
        <v>42613</v>
      </c>
      <c r="C265" s="1" t="s">
        <v>27</v>
      </c>
      <c r="D265" s="1" t="s">
        <v>15</v>
      </c>
      <c r="E265" s="1" t="s">
        <v>13</v>
      </c>
      <c r="F265" s="1">
        <v>0</v>
      </c>
      <c r="G265" s="1">
        <v>25</v>
      </c>
      <c r="H265" s="1">
        <v>57</v>
      </c>
      <c r="I265" s="1">
        <v>73</v>
      </c>
      <c r="K265" s="1">
        <v>77</v>
      </c>
    </row>
    <row r="266" spans="1:11" ht="15" customHeight="1" x14ac:dyDescent="0.2">
      <c r="A266" s="5">
        <v>42642</v>
      </c>
      <c r="B266" s="5">
        <v>42613</v>
      </c>
      <c r="C266" s="1" t="s">
        <v>27</v>
      </c>
      <c r="D266" s="1" t="s">
        <v>16</v>
      </c>
      <c r="E266" s="1" t="s">
        <v>10</v>
      </c>
      <c r="F266" s="1">
        <v>0</v>
      </c>
      <c r="G266" s="1">
        <v>79</v>
      </c>
      <c r="H266" s="1">
        <v>176</v>
      </c>
      <c r="I266" s="1">
        <v>197</v>
      </c>
      <c r="K266" s="1">
        <v>252</v>
      </c>
    </row>
    <row r="267" spans="1:11" ht="15" customHeight="1" x14ac:dyDescent="0.2">
      <c r="A267" s="5">
        <v>42642</v>
      </c>
      <c r="B267" s="5">
        <v>42613</v>
      </c>
      <c r="C267" s="1" t="s">
        <v>27</v>
      </c>
      <c r="D267" s="1" t="s">
        <v>16</v>
      </c>
      <c r="E267" s="1" t="s">
        <v>11</v>
      </c>
      <c r="F267" s="1">
        <v>0</v>
      </c>
      <c r="G267" s="1">
        <v>340</v>
      </c>
      <c r="H267" s="1">
        <v>780</v>
      </c>
      <c r="I267" s="1">
        <v>944</v>
      </c>
      <c r="K267" s="1">
        <v>1072</v>
      </c>
    </row>
    <row r="268" spans="1:11" ht="15" customHeight="1" x14ac:dyDescent="0.2">
      <c r="A268" s="5">
        <v>42642</v>
      </c>
      <c r="B268" s="5">
        <v>42613</v>
      </c>
      <c r="C268" s="1" t="s">
        <v>27</v>
      </c>
      <c r="D268" s="1" t="s">
        <v>16</v>
      </c>
      <c r="E268" s="1" t="s">
        <v>12</v>
      </c>
      <c r="F268" s="1">
        <v>2</v>
      </c>
      <c r="G268" s="1">
        <v>678</v>
      </c>
      <c r="H268" s="1">
        <v>1528</v>
      </c>
      <c r="I268" s="1">
        <v>1809</v>
      </c>
      <c r="K268" s="1">
        <v>1767</v>
      </c>
    </row>
    <row r="269" spans="1:11" ht="15" customHeight="1" x14ac:dyDescent="0.2">
      <c r="A269" s="5">
        <v>42642</v>
      </c>
      <c r="B269" s="5">
        <v>42613</v>
      </c>
      <c r="C269" s="1" t="s">
        <v>27</v>
      </c>
      <c r="D269" s="1" t="s">
        <v>16</v>
      </c>
      <c r="E269" s="1" t="s">
        <v>13</v>
      </c>
      <c r="F269" s="1">
        <v>0</v>
      </c>
      <c r="G269" s="1">
        <v>21</v>
      </c>
      <c r="H269" s="1">
        <v>44</v>
      </c>
      <c r="I269" s="1">
        <v>56</v>
      </c>
      <c r="K269" s="1">
        <v>75</v>
      </c>
    </row>
    <row r="270" spans="1:11" ht="15" customHeight="1" x14ac:dyDescent="0.2">
      <c r="A270" s="5">
        <v>42642</v>
      </c>
      <c r="B270" s="5">
        <v>42613</v>
      </c>
      <c r="C270" s="1" t="s">
        <v>27</v>
      </c>
      <c r="D270" s="1" t="s">
        <v>17</v>
      </c>
      <c r="E270" s="1" t="s">
        <v>10</v>
      </c>
      <c r="F270" s="1">
        <v>0</v>
      </c>
      <c r="G270" s="1">
        <v>66</v>
      </c>
      <c r="H270" s="1">
        <v>158</v>
      </c>
      <c r="I270" s="1">
        <v>177</v>
      </c>
      <c r="K270" s="1">
        <v>219</v>
      </c>
    </row>
    <row r="271" spans="1:11" ht="15" customHeight="1" x14ac:dyDescent="0.2">
      <c r="A271" s="5">
        <v>42642</v>
      </c>
      <c r="B271" s="5">
        <v>42613</v>
      </c>
      <c r="C271" s="1" t="s">
        <v>27</v>
      </c>
      <c r="D271" s="1" t="s">
        <v>17</v>
      </c>
      <c r="E271" s="1" t="s">
        <v>11</v>
      </c>
      <c r="F271" s="1">
        <v>0</v>
      </c>
      <c r="G271" s="1">
        <v>316</v>
      </c>
      <c r="H271" s="1">
        <v>780</v>
      </c>
      <c r="I271" s="1">
        <v>972</v>
      </c>
      <c r="K271" s="1">
        <v>1042</v>
      </c>
    </row>
    <row r="272" spans="1:11" ht="15" customHeight="1" x14ac:dyDescent="0.2">
      <c r="A272" s="5">
        <v>42642</v>
      </c>
      <c r="B272" s="5">
        <v>42613</v>
      </c>
      <c r="C272" s="1" t="s">
        <v>27</v>
      </c>
      <c r="D272" s="1" t="s">
        <v>17</v>
      </c>
      <c r="E272" s="1" t="s">
        <v>12</v>
      </c>
      <c r="F272" s="1">
        <v>0</v>
      </c>
      <c r="G272" s="1">
        <v>688</v>
      </c>
      <c r="H272" s="1">
        <v>1703</v>
      </c>
      <c r="I272" s="1">
        <v>2026</v>
      </c>
      <c r="K272" s="1">
        <v>2021</v>
      </c>
    </row>
    <row r="273" spans="1:11" ht="15" customHeight="1" x14ac:dyDescent="0.2">
      <c r="A273" s="5">
        <v>42642</v>
      </c>
      <c r="B273" s="5">
        <v>42613</v>
      </c>
      <c r="C273" s="1" t="s">
        <v>27</v>
      </c>
      <c r="D273" s="1" t="s">
        <v>17</v>
      </c>
      <c r="E273" s="1" t="s">
        <v>13</v>
      </c>
      <c r="F273" s="1">
        <v>0</v>
      </c>
      <c r="G273" s="1">
        <v>26</v>
      </c>
      <c r="H273" s="1">
        <v>51</v>
      </c>
      <c r="I273" s="1">
        <v>63</v>
      </c>
      <c r="K273" s="1">
        <v>63</v>
      </c>
    </row>
    <row r="274" spans="1:11" ht="15" customHeight="1" x14ac:dyDescent="0.2">
      <c r="A274" s="5">
        <v>42642</v>
      </c>
      <c r="B274" s="5">
        <v>42613</v>
      </c>
      <c r="C274" s="1" t="s">
        <v>27</v>
      </c>
      <c r="D274" s="1" t="s">
        <v>18</v>
      </c>
      <c r="E274" s="1" t="s">
        <v>10</v>
      </c>
      <c r="F274" s="1">
        <v>1</v>
      </c>
      <c r="G274" s="1">
        <v>54</v>
      </c>
      <c r="H274" s="1">
        <v>121</v>
      </c>
      <c r="I274" s="1">
        <v>144</v>
      </c>
      <c r="K274" s="1">
        <v>190</v>
      </c>
    </row>
    <row r="275" spans="1:11" ht="15" customHeight="1" x14ac:dyDescent="0.2">
      <c r="A275" s="5">
        <v>42642</v>
      </c>
      <c r="B275" s="5">
        <v>42613</v>
      </c>
      <c r="C275" s="1" t="s">
        <v>27</v>
      </c>
      <c r="D275" s="1" t="s">
        <v>18</v>
      </c>
      <c r="E275" s="1" t="s">
        <v>11</v>
      </c>
      <c r="F275" s="1">
        <v>1</v>
      </c>
      <c r="G275" s="1">
        <v>313</v>
      </c>
      <c r="H275" s="1">
        <v>751</v>
      </c>
      <c r="I275" s="1">
        <v>894</v>
      </c>
      <c r="K275" s="1">
        <v>973</v>
      </c>
    </row>
    <row r="276" spans="1:11" ht="15" customHeight="1" x14ac:dyDescent="0.2">
      <c r="A276" s="5">
        <v>42642</v>
      </c>
      <c r="B276" s="5">
        <v>42613</v>
      </c>
      <c r="C276" s="1" t="s">
        <v>27</v>
      </c>
      <c r="D276" s="1" t="s">
        <v>18</v>
      </c>
      <c r="E276" s="1" t="s">
        <v>12</v>
      </c>
      <c r="F276" s="1">
        <v>2</v>
      </c>
      <c r="G276" s="1">
        <v>701</v>
      </c>
      <c r="H276" s="1">
        <v>1737</v>
      </c>
      <c r="I276" s="1">
        <v>2020</v>
      </c>
      <c r="K276" s="1">
        <v>2051</v>
      </c>
    </row>
    <row r="277" spans="1:11" ht="15" customHeight="1" x14ac:dyDescent="0.2">
      <c r="A277" s="5">
        <v>42642</v>
      </c>
      <c r="B277" s="5">
        <v>42613</v>
      </c>
      <c r="C277" s="1" t="s">
        <v>27</v>
      </c>
      <c r="D277" s="1" t="s">
        <v>18</v>
      </c>
      <c r="E277" s="1" t="s">
        <v>13</v>
      </c>
      <c r="F277" s="1">
        <v>0</v>
      </c>
      <c r="G277" s="1">
        <v>29</v>
      </c>
      <c r="H277" s="1">
        <v>64</v>
      </c>
      <c r="I277" s="1">
        <v>73</v>
      </c>
      <c r="K277" s="1">
        <v>68</v>
      </c>
    </row>
    <row r="278" spans="1:11" ht="15" customHeight="1" x14ac:dyDescent="0.2">
      <c r="A278" s="5">
        <v>42642</v>
      </c>
      <c r="B278" s="5">
        <v>42613</v>
      </c>
      <c r="C278" s="1" t="s">
        <v>27</v>
      </c>
      <c r="D278" s="1" t="s">
        <v>19</v>
      </c>
      <c r="E278" s="1" t="s">
        <v>10</v>
      </c>
      <c r="F278" s="1">
        <v>0</v>
      </c>
      <c r="G278" s="1">
        <v>42</v>
      </c>
      <c r="H278" s="1">
        <v>95</v>
      </c>
      <c r="I278" s="1">
        <v>108</v>
      </c>
      <c r="K278" s="1">
        <v>149</v>
      </c>
    </row>
    <row r="279" spans="1:11" ht="15" customHeight="1" x14ac:dyDescent="0.2">
      <c r="A279" s="5">
        <v>42642</v>
      </c>
      <c r="B279" s="5">
        <v>42613</v>
      </c>
      <c r="C279" s="1" t="s">
        <v>27</v>
      </c>
      <c r="D279" s="1" t="s">
        <v>19</v>
      </c>
      <c r="E279" s="1" t="s">
        <v>11</v>
      </c>
      <c r="F279" s="1">
        <v>1</v>
      </c>
      <c r="G279" s="1">
        <v>237</v>
      </c>
      <c r="H279" s="1">
        <v>647</v>
      </c>
      <c r="I279" s="1">
        <v>764</v>
      </c>
      <c r="K279" s="1">
        <v>831</v>
      </c>
    </row>
    <row r="280" spans="1:11" ht="15" customHeight="1" x14ac:dyDescent="0.2">
      <c r="A280" s="5">
        <v>42642</v>
      </c>
      <c r="B280" s="5">
        <v>42613</v>
      </c>
      <c r="C280" s="1" t="s">
        <v>27</v>
      </c>
      <c r="D280" s="1" t="s">
        <v>19</v>
      </c>
      <c r="E280" s="1" t="s">
        <v>12</v>
      </c>
      <c r="F280" s="1">
        <v>1</v>
      </c>
      <c r="G280" s="1">
        <v>642</v>
      </c>
      <c r="H280" s="1">
        <v>1601</v>
      </c>
      <c r="I280" s="1">
        <v>1818</v>
      </c>
      <c r="K280" s="1">
        <v>1911</v>
      </c>
    </row>
    <row r="281" spans="1:11" ht="15" customHeight="1" x14ac:dyDescent="0.2">
      <c r="A281" s="5">
        <v>42642</v>
      </c>
      <c r="B281" s="5">
        <v>42613</v>
      </c>
      <c r="C281" s="1" t="s">
        <v>27</v>
      </c>
      <c r="D281" s="1" t="s">
        <v>19</v>
      </c>
      <c r="E281" s="1" t="s">
        <v>13</v>
      </c>
      <c r="F281" s="1">
        <v>0</v>
      </c>
      <c r="G281" s="1">
        <v>10</v>
      </c>
      <c r="H281" s="1">
        <v>44</v>
      </c>
      <c r="I281" s="1">
        <v>47</v>
      </c>
      <c r="K281" s="1">
        <v>59</v>
      </c>
    </row>
    <row r="282" spans="1:11" ht="15" customHeight="1" x14ac:dyDescent="0.2">
      <c r="A282" s="5">
        <v>42642</v>
      </c>
      <c r="B282" s="5">
        <v>42613</v>
      </c>
      <c r="C282" s="1" t="s">
        <v>27</v>
      </c>
      <c r="D282" s="1" t="s">
        <v>20</v>
      </c>
      <c r="E282" s="1" t="s">
        <v>10</v>
      </c>
      <c r="F282" s="1">
        <v>1</v>
      </c>
      <c r="G282" s="1">
        <v>23</v>
      </c>
      <c r="H282" s="1">
        <v>61</v>
      </c>
      <c r="I282" s="1">
        <v>74</v>
      </c>
      <c r="K282" s="1">
        <v>108</v>
      </c>
    </row>
    <row r="283" spans="1:11" ht="15" customHeight="1" x14ac:dyDescent="0.2">
      <c r="A283" s="5">
        <v>42642</v>
      </c>
      <c r="B283" s="5">
        <v>42613</v>
      </c>
      <c r="C283" s="1" t="s">
        <v>27</v>
      </c>
      <c r="D283" s="1" t="s">
        <v>20</v>
      </c>
      <c r="E283" s="1" t="s">
        <v>11</v>
      </c>
      <c r="F283" s="1">
        <v>0</v>
      </c>
      <c r="G283" s="1">
        <v>183</v>
      </c>
      <c r="H283" s="1">
        <v>428</v>
      </c>
      <c r="I283" s="1">
        <v>516</v>
      </c>
      <c r="K283" s="1">
        <v>557</v>
      </c>
    </row>
    <row r="284" spans="1:11" ht="15" customHeight="1" x14ac:dyDescent="0.2">
      <c r="A284" s="5">
        <v>42642</v>
      </c>
      <c r="B284" s="5">
        <v>42613</v>
      </c>
      <c r="C284" s="1" t="s">
        <v>27</v>
      </c>
      <c r="D284" s="1" t="s">
        <v>20</v>
      </c>
      <c r="E284" s="1" t="s">
        <v>12</v>
      </c>
      <c r="F284" s="1">
        <v>1</v>
      </c>
      <c r="G284" s="1">
        <v>527</v>
      </c>
      <c r="H284" s="1">
        <v>1326</v>
      </c>
      <c r="I284" s="1">
        <v>1491</v>
      </c>
      <c r="K284" s="1">
        <v>1750</v>
      </c>
    </row>
    <row r="285" spans="1:11" ht="15" customHeight="1" x14ac:dyDescent="0.2">
      <c r="A285" s="5">
        <v>42642</v>
      </c>
      <c r="B285" s="5">
        <v>42613</v>
      </c>
      <c r="C285" s="1" t="s">
        <v>27</v>
      </c>
      <c r="D285" s="1" t="s">
        <v>20</v>
      </c>
      <c r="E285" s="1" t="s">
        <v>13</v>
      </c>
      <c r="F285" s="1">
        <v>1</v>
      </c>
      <c r="G285" s="1">
        <v>19</v>
      </c>
      <c r="H285" s="1">
        <v>36</v>
      </c>
      <c r="I285" s="1">
        <v>42</v>
      </c>
      <c r="K285" s="1">
        <v>30</v>
      </c>
    </row>
    <row r="286" spans="1:11" ht="15" customHeight="1" x14ac:dyDescent="0.2">
      <c r="A286" s="5">
        <v>42642</v>
      </c>
      <c r="B286" s="5">
        <v>42613</v>
      </c>
      <c r="C286" s="1" t="s">
        <v>27</v>
      </c>
      <c r="D286" s="1" t="s">
        <v>21</v>
      </c>
      <c r="E286" s="1" t="s">
        <v>10</v>
      </c>
      <c r="F286" s="1">
        <v>1</v>
      </c>
      <c r="G286" s="1">
        <v>16</v>
      </c>
      <c r="H286" s="1">
        <v>33</v>
      </c>
      <c r="I286" s="1">
        <v>44</v>
      </c>
      <c r="K286" s="1">
        <v>66</v>
      </c>
    </row>
    <row r="287" spans="1:11" ht="15" customHeight="1" x14ac:dyDescent="0.2">
      <c r="A287" s="5">
        <v>42642</v>
      </c>
      <c r="B287" s="5">
        <v>42613</v>
      </c>
      <c r="C287" s="1" t="s">
        <v>27</v>
      </c>
      <c r="D287" s="1" t="s">
        <v>21</v>
      </c>
      <c r="E287" s="1" t="s">
        <v>11</v>
      </c>
      <c r="F287" s="1">
        <v>0</v>
      </c>
      <c r="G287" s="1">
        <v>99</v>
      </c>
      <c r="H287" s="1">
        <v>248</v>
      </c>
      <c r="I287" s="1">
        <v>296</v>
      </c>
      <c r="K287" s="1">
        <v>379</v>
      </c>
    </row>
    <row r="288" spans="1:11" ht="15" customHeight="1" x14ac:dyDescent="0.2">
      <c r="A288" s="5">
        <v>42642</v>
      </c>
      <c r="B288" s="5">
        <v>42613</v>
      </c>
      <c r="C288" s="1" t="s">
        <v>27</v>
      </c>
      <c r="D288" s="1" t="s">
        <v>21</v>
      </c>
      <c r="E288" s="1" t="s">
        <v>12</v>
      </c>
      <c r="F288" s="1">
        <v>0</v>
      </c>
      <c r="G288" s="1">
        <v>493</v>
      </c>
      <c r="H288" s="1">
        <v>1218</v>
      </c>
      <c r="I288" s="1">
        <v>1389</v>
      </c>
      <c r="K288" s="1">
        <v>1643</v>
      </c>
    </row>
    <row r="289" spans="1:11" ht="15" customHeight="1" x14ac:dyDescent="0.2">
      <c r="A289" s="5">
        <v>42642</v>
      </c>
      <c r="B289" s="5">
        <v>42613</v>
      </c>
      <c r="C289" s="1" t="s">
        <v>27</v>
      </c>
      <c r="D289" s="1" t="s">
        <v>21</v>
      </c>
      <c r="E289" s="1" t="s">
        <v>13</v>
      </c>
      <c r="F289" s="1">
        <v>0</v>
      </c>
      <c r="G289" s="1">
        <v>8</v>
      </c>
      <c r="H289" s="1">
        <v>21</v>
      </c>
      <c r="I289" s="1">
        <v>24</v>
      </c>
      <c r="K289" s="1">
        <v>14</v>
      </c>
    </row>
    <row r="290" spans="1:11" ht="15" customHeight="1" x14ac:dyDescent="0.2">
      <c r="A290" s="5">
        <v>42642</v>
      </c>
      <c r="B290" s="5">
        <v>42613</v>
      </c>
      <c r="C290" s="1" t="s">
        <v>28</v>
      </c>
      <c r="D290" s="1" t="s">
        <v>9</v>
      </c>
      <c r="E290" s="1" t="s">
        <v>10</v>
      </c>
      <c r="F290" s="1">
        <v>3</v>
      </c>
      <c r="G290" s="1">
        <v>114</v>
      </c>
      <c r="H290" s="1">
        <v>225</v>
      </c>
      <c r="I290" s="1">
        <v>259</v>
      </c>
      <c r="K290" s="1">
        <v>684</v>
      </c>
    </row>
    <row r="291" spans="1:11" ht="15" customHeight="1" x14ac:dyDescent="0.2">
      <c r="A291" s="5">
        <v>42642</v>
      </c>
      <c r="B291" s="5">
        <v>42613</v>
      </c>
      <c r="C291" s="1" t="s">
        <v>28</v>
      </c>
      <c r="D291" s="1" t="s">
        <v>9</v>
      </c>
      <c r="E291" s="1" t="s">
        <v>11</v>
      </c>
      <c r="F291" s="1">
        <v>2</v>
      </c>
      <c r="G291" s="1">
        <v>318</v>
      </c>
      <c r="H291" s="1">
        <v>767</v>
      </c>
      <c r="I291" s="1">
        <v>992</v>
      </c>
      <c r="K291" s="1">
        <v>1265</v>
      </c>
    </row>
    <row r="292" spans="1:11" ht="15" customHeight="1" x14ac:dyDescent="0.2">
      <c r="A292" s="5">
        <v>42642</v>
      </c>
      <c r="B292" s="5">
        <v>42613</v>
      </c>
      <c r="C292" s="1" t="s">
        <v>28</v>
      </c>
      <c r="D292" s="1" t="s">
        <v>9</v>
      </c>
      <c r="E292" s="1" t="s">
        <v>12</v>
      </c>
      <c r="F292" s="1">
        <v>11</v>
      </c>
      <c r="G292" s="1">
        <v>1238</v>
      </c>
      <c r="H292" s="1">
        <v>2812</v>
      </c>
      <c r="I292" s="1">
        <v>3492</v>
      </c>
      <c r="K292" s="1">
        <v>3566</v>
      </c>
    </row>
    <row r="293" spans="1:11" ht="15" customHeight="1" x14ac:dyDescent="0.2">
      <c r="A293" s="5">
        <v>42642</v>
      </c>
      <c r="B293" s="5">
        <v>42613</v>
      </c>
      <c r="C293" s="1" t="s">
        <v>28</v>
      </c>
      <c r="D293" s="1" t="s">
        <v>9</v>
      </c>
      <c r="E293" s="1" t="s">
        <v>13</v>
      </c>
      <c r="F293" s="1">
        <v>1</v>
      </c>
      <c r="G293" s="1">
        <v>39</v>
      </c>
      <c r="H293" s="1">
        <v>93</v>
      </c>
      <c r="I293" s="1">
        <v>113</v>
      </c>
      <c r="K293" s="1">
        <v>159</v>
      </c>
    </row>
    <row r="294" spans="1:11" ht="15" customHeight="1" x14ac:dyDescent="0.2">
      <c r="A294" s="5">
        <v>42642</v>
      </c>
      <c r="B294" s="5">
        <v>42613</v>
      </c>
      <c r="C294" s="1" t="s">
        <v>28</v>
      </c>
      <c r="D294" s="1" t="s">
        <v>14</v>
      </c>
      <c r="E294" s="1" t="s">
        <v>10</v>
      </c>
      <c r="F294" s="1">
        <v>1</v>
      </c>
      <c r="G294" s="1">
        <v>152</v>
      </c>
      <c r="H294" s="1">
        <v>339</v>
      </c>
      <c r="I294" s="1">
        <v>398</v>
      </c>
      <c r="K294" s="1">
        <v>594</v>
      </c>
    </row>
    <row r="295" spans="1:11" ht="15" customHeight="1" x14ac:dyDescent="0.2">
      <c r="A295" s="5">
        <v>42642</v>
      </c>
      <c r="B295" s="5">
        <v>42613</v>
      </c>
      <c r="C295" s="1" t="s">
        <v>28</v>
      </c>
      <c r="D295" s="1" t="s">
        <v>14</v>
      </c>
      <c r="E295" s="1" t="s">
        <v>11</v>
      </c>
      <c r="F295" s="1">
        <v>0</v>
      </c>
      <c r="G295" s="1">
        <v>233</v>
      </c>
      <c r="H295" s="1">
        <v>578</v>
      </c>
      <c r="I295" s="1">
        <v>733</v>
      </c>
      <c r="K295" s="1">
        <v>1034</v>
      </c>
    </row>
    <row r="296" spans="1:11" ht="15" customHeight="1" x14ac:dyDescent="0.2">
      <c r="A296" s="5">
        <v>42642</v>
      </c>
      <c r="B296" s="5">
        <v>42613</v>
      </c>
      <c r="C296" s="1" t="s">
        <v>28</v>
      </c>
      <c r="D296" s="1" t="s">
        <v>14</v>
      </c>
      <c r="E296" s="1" t="s">
        <v>12</v>
      </c>
      <c r="F296" s="1">
        <v>2</v>
      </c>
      <c r="G296" s="1">
        <v>1036</v>
      </c>
      <c r="H296" s="1">
        <v>2504</v>
      </c>
      <c r="I296" s="1">
        <v>3024</v>
      </c>
      <c r="K296" s="1">
        <v>3124</v>
      </c>
    </row>
    <row r="297" spans="1:11" ht="15" customHeight="1" x14ac:dyDescent="0.2">
      <c r="A297" s="5">
        <v>42642</v>
      </c>
      <c r="B297" s="5">
        <v>42613</v>
      </c>
      <c r="C297" s="1" t="s">
        <v>28</v>
      </c>
      <c r="D297" s="1" t="s">
        <v>14</v>
      </c>
      <c r="E297" s="1" t="s">
        <v>13</v>
      </c>
      <c r="F297" s="1">
        <v>0</v>
      </c>
      <c r="G297" s="1">
        <v>39</v>
      </c>
      <c r="H297" s="1">
        <v>98</v>
      </c>
      <c r="I297" s="1">
        <v>117</v>
      </c>
      <c r="K297" s="1">
        <v>175</v>
      </c>
    </row>
    <row r="298" spans="1:11" ht="15" customHeight="1" x14ac:dyDescent="0.2">
      <c r="A298" s="5">
        <v>42642</v>
      </c>
      <c r="B298" s="5">
        <v>42613</v>
      </c>
      <c r="C298" s="1" t="s">
        <v>28</v>
      </c>
      <c r="D298" s="1" t="s">
        <v>15</v>
      </c>
      <c r="E298" s="1" t="s">
        <v>10</v>
      </c>
      <c r="F298" s="1">
        <v>7</v>
      </c>
      <c r="G298" s="1">
        <v>136</v>
      </c>
      <c r="H298" s="1">
        <v>317</v>
      </c>
      <c r="I298" s="1">
        <v>361</v>
      </c>
      <c r="K298" s="1">
        <v>495</v>
      </c>
    </row>
    <row r="299" spans="1:11" ht="15" customHeight="1" x14ac:dyDescent="0.2">
      <c r="A299" s="5">
        <v>42642</v>
      </c>
      <c r="B299" s="5">
        <v>42613</v>
      </c>
      <c r="C299" s="1" t="s">
        <v>28</v>
      </c>
      <c r="D299" s="1" t="s">
        <v>15</v>
      </c>
      <c r="E299" s="1" t="s">
        <v>11</v>
      </c>
      <c r="F299" s="1">
        <v>0</v>
      </c>
      <c r="G299" s="1">
        <v>192</v>
      </c>
      <c r="H299" s="1">
        <v>503</v>
      </c>
      <c r="I299" s="1">
        <v>626</v>
      </c>
      <c r="K299" s="1">
        <v>930</v>
      </c>
    </row>
    <row r="300" spans="1:11" ht="15" customHeight="1" x14ac:dyDescent="0.2">
      <c r="A300" s="5">
        <v>42642</v>
      </c>
      <c r="B300" s="5">
        <v>42613</v>
      </c>
      <c r="C300" s="1" t="s">
        <v>28</v>
      </c>
      <c r="D300" s="1" t="s">
        <v>15</v>
      </c>
      <c r="E300" s="1" t="s">
        <v>12</v>
      </c>
      <c r="F300" s="1">
        <v>3</v>
      </c>
      <c r="G300" s="1">
        <v>1021</v>
      </c>
      <c r="H300" s="1">
        <v>2596</v>
      </c>
      <c r="I300" s="1">
        <v>3061</v>
      </c>
      <c r="K300" s="1">
        <v>3025</v>
      </c>
    </row>
    <row r="301" spans="1:11" ht="15" customHeight="1" x14ac:dyDescent="0.2">
      <c r="A301" s="5">
        <v>42642</v>
      </c>
      <c r="B301" s="5">
        <v>42613</v>
      </c>
      <c r="C301" s="1" t="s">
        <v>28</v>
      </c>
      <c r="D301" s="1" t="s">
        <v>15</v>
      </c>
      <c r="E301" s="1" t="s">
        <v>13</v>
      </c>
      <c r="F301" s="1">
        <v>0</v>
      </c>
      <c r="G301" s="1">
        <v>36</v>
      </c>
      <c r="H301" s="1">
        <v>86</v>
      </c>
      <c r="I301" s="1">
        <v>110</v>
      </c>
      <c r="K301" s="1">
        <v>156</v>
      </c>
    </row>
    <row r="302" spans="1:11" ht="15" customHeight="1" x14ac:dyDescent="0.2">
      <c r="A302" s="5">
        <v>42642</v>
      </c>
      <c r="B302" s="5">
        <v>42613</v>
      </c>
      <c r="C302" s="1" t="s">
        <v>28</v>
      </c>
      <c r="D302" s="1" t="s">
        <v>16</v>
      </c>
      <c r="E302" s="1" t="s">
        <v>10</v>
      </c>
      <c r="F302" s="1">
        <v>3</v>
      </c>
      <c r="G302" s="1">
        <v>120</v>
      </c>
      <c r="H302" s="1">
        <v>320</v>
      </c>
      <c r="I302" s="1">
        <v>357</v>
      </c>
      <c r="K302" s="1">
        <v>384</v>
      </c>
    </row>
    <row r="303" spans="1:11" ht="15" customHeight="1" x14ac:dyDescent="0.2">
      <c r="A303" s="5">
        <v>42642</v>
      </c>
      <c r="B303" s="5">
        <v>42613</v>
      </c>
      <c r="C303" s="1" t="s">
        <v>28</v>
      </c>
      <c r="D303" s="1" t="s">
        <v>16</v>
      </c>
      <c r="E303" s="1" t="s">
        <v>11</v>
      </c>
      <c r="F303" s="1">
        <v>0</v>
      </c>
      <c r="G303" s="1">
        <v>181</v>
      </c>
      <c r="H303" s="1">
        <v>495</v>
      </c>
      <c r="I303" s="1">
        <v>631</v>
      </c>
      <c r="K303" s="1">
        <v>983</v>
      </c>
    </row>
    <row r="304" spans="1:11" ht="15" customHeight="1" x14ac:dyDescent="0.2">
      <c r="A304" s="5">
        <v>42642</v>
      </c>
      <c r="B304" s="5">
        <v>42613</v>
      </c>
      <c r="C304" s="1" t="s">
        <v>28</v>
      </c>
      <c r="D304" s="1" t="s">
        <v>16</v>
      </c>
      <c r="E304" s="1" t="s">
        <v>12</v>
      </c>
      <c r="F304" s="1">
        <v>2</v>
      </c>
      <c r="G304" s="1">
        <v>1132</v>
      </c>
      <c r="H304" s="1">
        <v>2900</v>
      </c>
      <c r="I304" s="1">
        <v>3436</v>
      </c>
      <c r="K304" s="1">
        <v>3461</v>
      </c>
    </row>
    <row r="305" spans="1:11" ht="15" customHeight="1" x14ac:dyDescent="0.2">
      <c r="A305" s="5">
        <v>42642</v>
      </c>
      <c r="B305" s="5">
        <v>42613</v>
      </c>
      <c r="C305" s="1" t="s">
        <v>28</v>
      </c>
      <c r="D305" s="1" t="s">
        <v>16</v>
      </c>
      <c r="E305" s="1" t="s">
        <v>13</v>
      </c>
      <c r="F305" s="1">
        <v>0</v>
      </c>
      <c r="G305" s="1">
        <v>23</v>
      </c>
      <c r="H305" s="1">
        <v>75</v>
      </c>
      <c r="I305" s="1">
        <v>99</v>
      </c>
      <c r="K305" s="1">
        <v>110</v>
      </c>
    </row>
    <row r="306" spans="1:11" ht="15" customHeight="1" x14ac:dyDescent="0.2">
      <c r="A306" s="5">
        <v>42642</v>
      </c>
      <c r="B306" s="5">
        <v>42613</v>
      </c>
      <c r="C306" s="1" t="s">
        <v>28</v>
      </c>
      <c r="D306" s="1" t="s">
        <v>17</v>
      </c>
      <c r="E306" s="1" t="s">
        <v>10</v>
      </c>
      <c r="F306" s="1">
        <v>0</v>
      </c>
      <c r="G306" s="1">
        <v>93</v>
      </c>
      <c r="H306" s="1">
        <v>227</v>
      </c>
      <c r="I306" s="1">
        <v>251</v>
      </c>
      <c r="K306" s="1">
        <v>325</v>
      </c>
    </row>
    <row r="307" spans="1:11" ht="15" customHeight="1" x14ac:dyDescent="0.2">
      <c r="A307" s="5">
        <v>42642</v>
      </c>
      <c r="B307" s="5">
        <v>42613</v>
      </c>
      <c r="C307" s="1" t="s">
        <v>28</v>
      </c>
      <c r="D307" s="1" t="s">
        <v>17</v>
      </c>
      <c r="E307" s="1" t="s">
        <v>11</v>
      </c>
      <c r="F307" s="1">
        <v>0</v>
      </c>
      <c r="G307" s="1">
        <v>235</v>
      </c>
      <c r="H307" s="1">
        <v>578</v>
      </c>
      <c r="I307" s="1">
        <v>701</v>
      </c>
      <c r="K307" s="1">
        <v>862</v>
      </c>
    </row>
    <row r="308" spans="1:11" ht="15" customHeight="1" x14ac:dyDescent="0.2">
      <c r="A308" s="5">
        <v>42642</v>
      </c>
      <c r="B308" s="5">
        <v>42613</v>
      </c>
      <c r="C308" s="1" t="s">
        <v>28</v>
      </c>
      <c r="D308" s="1" t="s">
        <v>17</v>
      </c>
      <c r="E308" s="1" t="s">
        <v>12</v>
      </c>
      <c r="F308" s="1">
        <v>1</v>
      </c>
      <c r="G308" s="1">
        <v>1230</v>
      </c>
      <c r="H308" s="1">
        <v>3228</v>
      </c>
      <c r="I308" s="1">
        <v>3821</v>
      </c>
      <c r="K308" s="1">
        <v>3875</v>
      </c>
    </row>
    <row r="309" spans="1:11" ht="15" customHeight="1" x14ac:dyDescent="0.2">
      <c r="A309" s="5">
        <v>42642</v>
      </c>
      <c r="B309" s="5">
        <v>42613</v>
      </c>
      <c r="C309" s="1" t="s">
        <v>28</v>
      </c>
      <c r="D309" s="1" t="s">
        <v>17</v>
      </c>
      <c r="E309" s="1" t="s">
        <v>13</v>
      </c>
      <c r="F309" s="1">
        <v>0</v>
      </c>
      <c r="G309" s="1">
        <v>32</v>
      </c>
      <c r="H309" s="1">
        <v>95</v>
      </c>
      <c r="I309" s="1">
        <v>108</v>
      </c>
      <c r="K309" s="1">
        <v>90</v>
      </c>
    </row>
    <row r="310" spans="1:11" ht="15" customHeight="1" x14ac:dyDescent="0.2">
      <c r="A310" s="5">
        <v>42642</v>
      </c>
      <c r="B310" s="5">
        <v>42613</v>
      </c>
      <c r="C310" s="1" t="s">
        <v>28</v>
      </c>
      <c r="D310" s="1" t="s">
        <v>18</v>
      </c>
      <c r="E310" s="1" t="s">
        <v>10</v>
      </c>
      <c r="F310" s="1">
        <v>0</v>
      </c>
      <c r="G310" s="1">
        <v>83</v>
      </c>
      <c r="H310" s="1">
        <v>213</v>
      </c>
      <c r="I310" s="1">
        <v>244</v>
      </c>
      <c r="K310" s="1">
        <v>292</v>
      </c>
    </row>
    <row r="311" spans="1:11" ht="15" customHeight="1" x14ac:dyDescent="0.2">
      <c r="A311" s="5">
        <v>42642</v>
      </c>
      <c r="B311" s="5">
        <v>42613</v>
      </c>
      <c r="C311" s="1" t="s">
        <v>28</v>
      </c>
      <c r="D311" s="1" t="s">
        <v>18</v>
      </c>
      <c r="E311" s="1" t="s">
        <v>11</v>
      </c>
      <c r="F311" s="1">
        <v>0</v>
      </c>
      <c r="G311" s="1">
        <v>220</v>
      </c>
      <c r="H311" s="1">
        <v>588</v>
      </c>
      <c r="I311" s="1">
        <v>730</v>
      </c>
      <c r="K311" s="1">
        <v>819</v>
      </c>
    </row>
    <row r="312" spans="1:11" ht="15" customHeight="1" x14ac:dyDescent="0.2">
      <c r="A312" s="5">
        <v>42642</v>
      </c>
      <c r="B312" s="5">
        <v>42613</v>
      </c>
      <c r="C312" s="1" t="s">
        <v>28</v>
      </c>
      <c r="D312" s="1" t="s">
        <v>18</v>
      </c>
      <c r="E312" s="1" t="s">
        <v>12</v>
      </c>
      <c r="F312" s="1">
        <v>0</v>
      </c>
      <c r="G312" s="1">
        <v>1172</v>
      </c>
      <c r="H312" s="1">
        <v>3183</v>
      </c>
      <c r="I312" s="1">
        <v>3751</v>
      </c>
      <c r="K312" s="1">
        <v>3990</v>
      </c>
    </row>
    <row r="313" spans="1:11" ht="15" customHeight="1" x14ac:dyDescent="0.2">
      <c r="A313" s="5">
        <v>42642</v>
      </c>
      <c r="B313" s="5">
        <v>42613</v>
      </c>
      <c r="C313" s="1" t="s">
        <v>28</v>
      </c>
      <c r="D313" s="1" t="s">
        <v>18</v>
      </c>
      <c r="E313" s="1" t="s">
        <v>13</v>
      </c>
      <c r="F313" s="1">
        <v>0</v>
      </c>
      <c r="G313" s="1">
        <v>29</v>
      </c>
      <c r="H313" s="1">
        <v>78</v>
      </c>
      <c r="I313" s="1">
        <v>95</v>
      </c>
      <c r="K313" s="1">
        <v>105</v>
      </c>
    </row>
    <row r="314" spans="1:11" ht="15" customHeight="1" x14ac:dyDescent="0.2">
      <c r="A314" s="5">
        <v>42642</v>
      </c>
      <c r="B314" s="5">
        <v>42613</v>
      </c>
      <c r="C314" s="1" t="s">
        <v>28</v>
      </c>
      <c r="D314" s="1" t="s">
        <v>19</v>
      </c>
      <c r="E314" s="1" t="s">
        <v>10</v>
      </c>
      <c r="F314" s="1">
        <v>1</v>
      </c>
      <c r="G314" s="1">
        <v>70</v>
      </c>
      <c r="H314" s="1">
        <v>196</v>
      </c>
      <c r="I314" s="1">
        <v>219</v>
      </c>
      <c r="K314" s="1">
        <v>266</v>
      </c>
    </row>
    <row r="315" spans="1:11" ht="15" customHeight="1" x14ac:dyDescent="0.2">
      <c r="A315" s="5">
        <v>42642</v>
      </c>
      <c r="B315" s="5">
        <v>42613</v>
      </c>
      <c r="C315" s="1" t="s">
        <v>28</v>
      </c>
      <c r="D315" s="1" t="s">
        <v>19</v>
      </c>
      <c r="E315" s="1" t="s">
        <v>11</v>
      </c>
      <c r="F315" s="1">
        <v>0</v>
      </c>
      <c r="G315" s="1">
        <v>165</v>
      </c>
      <c r="H315" s="1">
        <v>413</v>
      </c>
      <c r="I315" s="1">
        <v>494</v>
      </c>
      <c r="K315" s="1">
        <v>590</v>
      </c>
    </row>
    <row r="316" spans="1:11" ht="15" customHeight="1" x14ac:dyDescent="0.2">
      <c r="A316" s="5">
        <v>42642</v>
      </c>
      <c r="B316" s="5">
        <v>42613</v>
      </c>
      <c r="C316" s="1" t="s">
        <v>28</v>
      </c>
      <c r="D316" s="1" t="s">
        <v>19</v>
      </c>
      <c r="E316" s="1" t="s">
        <v>12</v>
      </c>
      <c r="F316" s="1">
        <v>0</v>
      </c>
      <c r="G316" s="1">
        <v>1141</v>
      </c>
      <c r="H316" s="1">
        <v>3032</v>
      </c>
      <c r="I316" s="1">
        <v>3509</v>
      </c>
      <c r="K316" s="1">
        <v>3850</v>
      </c>
    </row>
    <row r="317" spans="1:11" ht="15" customHeight="1" x14ac:dyDescent="0.2">
      <c r="A317" s="5">
        <v>42642</v>
      </c>
      <c r="B317" s="5">
        <v>42613</v>
      </c>
      <c r="C317" s="1" t="s">
        <v>28</v>
      </c>
      <c r="D317" s="1" t="s">
        <v>19</v>
      </c>
      <c r="E317" s="1" t="s">
        <v>13</v>
      </c>
      <c r="F317" s="1">
        <v>0</v>
      </c>
      <c r="G317" s="1">
        <v>35</v>
      </c>
      <c r="H317" s="1">
        <v>70</v>
      </c>
      <c r="I317" s="1">
        <v>79</v>
      </c>
      <c r="K317" s="1">
        <v>82</v>
      </c>
    </row>
    <row r="318" spans="1:11" ht="15" customHeight="1" x14ac:dyDescent="0.2">
      <c r="A318" s="5">
        <v>42642</v>
      </c>
      <c r="B318" s="5">
        <v>42613</v>
      </c>
      <c r="C318" s="1" t="s">
        <v>28</v>
      </c>
      <c r="D318" s="1" t="s">
        <v>20</v>
      </c>
      <c r="E318" s="1" t="s">
        <v>10</v>
      </c>
      <c r="F318" s="1">
        <v>0</v>
      </c>
      <c r="G318" s="1">
        <v>52</v>
      </c>
      <c r="H318" s="1">
        <v>141</v>
      </c>
      <c r="I318" s="1">
        <v>152</v>
      </c>
      <c r="K318" s="1">
        <v>200</v>
      </c>
    </row>
    <row r="319" spans="1:11" ht="15" customHeight="1" x14ac:dyDescent="0.2">
      <c r="A319" s="5">
        <v>42642</v>
      </c>
      <c r="B319" s="5">
        <v>42613</v>
      </c>
      <c r="C319" s="1" t="s">
        <v>28</v>
      </c>
      <c r="D319" s="1" t="s">
        <v>20</v>
      </c>
      <c r="E319" s="1" t="s">
        <v>11</v>
      </c>
      <c r="F319" s="1">
        <v>0</v>
      </c>
      <c r="G319" s="1">
        <v>117</v>
      </c>
      <c r="H319" s="1">
        <v>304</v>
      </c>
      <c r="I319" s="1">
        <v>377</v>
      </c>
      <c r="K319" s="1">
        <v>456</v>
      </c>
    </row>
    <row r="320" spans="1:11" ht="15" customHeight="1" x14ac:dyDescent="0.2">
      <c r="A320" s="5">
        <v>42642</v>
      </c>
      <c r="B320" s="5">
        <v>42613</v>
      </c>
      <c r="C320" s="1" t="s">
        <v>28</v>
      </c>
      <c r="D320" s="1" t="s">
        <v>20</v>
      </c>
      <c r="E320" s="1" t="s">
        <v>12</v>
      </c>
      <c r="F320" s="1">
        <v>1</v>
      </c>
      <c r="G320" s="1">
        <v>926</v>
      </c>
      <c r="H320" s="1">
        <v>2508</v>
      </c>
      <c r="I320" s="1">
        <v>2886</v>
      </c>
      <c r="K320" s="1">
        <v>3251</v>
      </c>
    </row>
    <row r="321" spans="1:11" ht="15" customHeight="1" x14ac:dyDescent="0.2">
      <c r="A321" s="5">
        <v>42642</v>
      </c>
      <c r="B321" s="5">
        <v>42613</v>
      </c>
      <c r="C321" s="1" t="s">
        <v>28</v>
      </c>
      <c r="D321" s="1" t="s">
        <v>20</v>
      </c>
      <c r="E321" s="1" t="s">
        <v>13</v>
      </c>
      <c r="F321" s="1">
        <v>0</v>
      </c>
      <c r="G321" s="1">
        <v>24</v>
      </c>
      <c r="H321" s="1">
        <v>56</v>
      </c>
      <c r="I321" s="1">
        <v>67</v>
      </c>
      <c r="K321" s="1">
        <v>53</v>
      </c>
    </row>
    <row r="322" spans="1:11" ht="15" customHeight="1" x14ac:dyDescent="0.2">
      <c r="A322" s="5">
        <v>42642</v>
      </c>
      <c r="B322" s="5">
        <v>42613</v>
      </c>
      <c r="C322" s="1" t="s">
        <v>28</v>
      </c>
      <c r="D322" s="1" t="s">
        <v>21</v>
      </c>
      <c r="E322" s="1" t="s">
        <v>10</v>
      </c>
      <c r="F322" s="1">
        <v>0</v>
      </c>
      <c r="G322" s="1">
        <v>27</v>
      </c>
      <c r="H322" s="1">
        <v>82</v>
      </c>
      <c r="I322" s="1">
        <v>98</v>
      </c>
      <c r="K322" s="1">
        <v>131</v>
      </c>
    </row>
    <row r="323" spans="1:11" ht="15" customHeight="1" x14ac:dyDescent="0.2">
      <c r="A323" s="5">
        <v>42642</v>
      </c>
      <c r="B323" s="5">
        <v>42613</v>
      </c>
      <c r="C323" s="1" t="s">
        <v>28</v>
      </c>
      <c r="D323" s="1" t="s">
        <v>21</v>
      </c>
      <c r="E323" s="1" t="s">
        <v>11</v>
      </c>
      <c r="F323" s="1">
        <v>0</v>
      </c>
      <c r="G323" s="1">
        <v>72</v>
      </c>
      <c r="H323" s="1">
        <v>194</v>
      </c>
      <c r="I323" s="1">
        <v>226</v>
      </c>
      <c r="K323" s="1">
        <v>304</v>
      </c>
    </row>
    <row r="324" spans="1:11" ht="15" customHeight="1" x14ac:dyDescent="0.2">
      <c r="A324" s="5">
        <v>42642</v>
      </c>
      <c r="B324" s="5">
        <v>42613</v>
      </c>
      <c r="C324" s="1" t="s">
        <v>28</v>
      </c>
      <c r="D324" s="1" t="s">
        <v>21</v>
      </c>
      <c r="E324" s="1" t="s">
        <v>12</v>
      </c>
      <c r="F324" s="1">
        <v>1</v>
      </c>
      <c r="G324" s="1">
        <v>776</v>
      </c>
      <c r="H324" s="1">
        <v>2222</v>
      </c>
      <c r="I324" s="1">
        <v>2601</v>
      </c>
      <c r="K324" s="1">
        <v>3030</v>
      </c>
    </row>
    <row r="325" spans="1:11" ht="15" customHeight="1" x14ac:dyDescent="0.2">
      <c r="A325" s="5">
        <v>42642</v>
      </c>
      <c r="B325" s="5">
        <v>42613</v>
      </c>
      <c r="C325" s="1" t="s">
        <v>28</v>
      </c>
      <c r="D325" s="1" t="s">
        <v>21</v>
      </c>
      <c r="E325" s="1" t="s">
        <v>13</v>
      </c>
      <c r="F325" s="1">
        <v>0</v>
      </c>
      <c r="G325" s="1">
        <v>13</v>
      </c>
      <c r="H325" s="1">
        <v>37</v>
      </c>
      <c r="I325" s="1">
        <v>48</v>
      </c>
      <c r="K325" s="1">
        <v>48</v>
      </c>
    </row>
    <row r="326" spans="1:11" ht="15" customHeight="1" x14ac:dyDescent="0.2">
      <c r="A326" s="5">
        <v>42642</v>
      </c>
      <c r="B326" s="5">
        <v>42613</v>
      </c>
      <c r="C326" s="1" t="s">
        <v>29</v>
      </c>
      <c r="D326" s="1" t="s">
        <v>9</v>
      </c>
      <c r="E326" s="1" t="s">
        <v>10</v>
      </c>
      <c r="F326" s="1">
        <v>3</v>
      </c>
      <c r="G326" s="1">
        <v>73</v>
      </c>
      <c r="H326" s="1">
        <v>146</v>
      </c>
      <c r="I326" s="1">
        <v>158</v>
      </c>
      <c r="K326" s="1">
        <v>355</v>
      </c>
    </row>
    <row r="327" spans="1:11" ht="15" customHeight="1" x14ac:dyDescent="0.2">
      <c r="A327" s="5">
        <v>42642</v>
      </c>
      <c r="B327" s="5">
        <v>42613</v>
      </c>
      <c r="C327" s="1" t="s">
        <v>29</v>
      </c>
      <c r="D327" s="1" t="s">
        <v>9</v>
      </c>
      <c r="E327" s="1" t="s">
        <v>11</v>
      </c>
      <c r="F327" s="1">
        <v>1</v>
      </c>
      <c r="G327" s="1">
        <v>133</v>
      </c>
      <c r="H327" s="1">
        <v>315</v>
      </c>
      <c r="I327" s="1">
        <v>397</v>
      </c>
      <c r="K327" s="1">
        <v>459</v>
      </c>
    </row>
    <row r="328" spans="1:11" ht="15" customHeight="1" x14ac:dyDescent="0.2">
      <c r="A328" s="5">
        <v>42642</v>
      </c>
      <c r="B328" s="5">
        <v>42613</v>
      </c>
      <c r="C328" s="1" t="s">
        <v>29</v>
      </c>
      <c r="D328" s="1" t="s">
        <v>9</v>
      </c>
      <c r="E328" s="1" t="s">
        <v>12</v>
      </c>
      <c r="F328" s="1">
        <v>6</v>
      </c>
      <c r="G328" s="1">
        <v>866</v>
      </c>
      <c r="H328" s="1">
        <v>2031</v>
      </c>
      <c r="I328" s="1">
        <v>2453</v>
      </c>
      <c r="K328" s="1">
        <v>2809</v>
      </c>
    </row>
    <row r="329" spans="1:11" ht="15" customHeight="1" x14ac:dyDescent="0.2">
      <c r="A329" s="5">
        <v>42642</v>
      </c>
      <c r="B329" s="5">
        <v>42613</v>
      </c>
      <c r="C329" s="1" t="s">
        <v>29</v>
      </c>
      <c r="D329" s="1" t="s">
        <v>9</v>
      </c>
      <c r="E329" s="1" t="s">
        <v>13</v>
      </c>
      <c r="F329" s="1">
        <v>0</v>
      </c>
      <c r="G329" s="1">
        <v>18</v>
      </c>
      <c r="H329" s="1">
        <v>46</v>
      </c>
      <c r="I329" s="1">
        <v>57</v>
      </c>
      <c r="K329" s="1">
        <v>78</v>
      </c>
    </row>
    <row r="330" spans="1:11" ht="15" customHeight="1" x14ac:dyDescent="0.2">
      <c r="A330" s="5">
        <v>42642</v>
      </c>
      <c r="B330" s="5">
        <v>42613</v>
      </c>
      <c r="C330" s="1" t="s">
        <v>29</v>
      </c>
      <c r="D330" s="1" t="s">
        <v>14</v>
      </c>
      <c r="E330" s="1" t="s">
        <v>10</v>
      </c>
      <c r="F330" s="1">
        <v>6</v>
      </c>
      <c r="G330" s="1">
        <v>104</v>
      </c>
      <c r="H330" s="1">
        <v>244</v>
      </c>
      <c r="I330" s="1">
        <v>262</v>
      </c>
      <c r="K330" s="1">
        <v>327</v>
      </c>
    </row>
    <row r="331" spans="1:11" ht="15" customHeight="1" x14ac:dyDescent="0.2">
      <c r="A331" s="5">
        <v>42642</v>
      </c>
      <c r="B331" s="5">
        <v>42613</v>
      </c>
      <c r="C331" s="1" t="s">
        <v>29</v>
      </c>
      <c r="D331" s="1" t="s">
        <v>14</v>
      </c>
      <c r="E331" s="1" t="s">
        <v>11</v>
      </c>
      <c r="F331" s="1">
        <v>1</v>
      </c>
      <c r="G331" s="1">
        <v>102</v>
      </c>
      <c r="H331" s="1">
        <v>238</v>
      </c>
      <c r="I331" s="1">
        <v>292</v>
      </c>
      <c r="K331" s="1">
        <v>440</v>
      </c>
    </row>
    <row r="332" spans="1:11" ht="15" customHeight="1" x14ac:dyDescent="0.2">
      <c r="A332" s="5">
        <v>42642</v>
      </c>
      <c r="B332" s="5">
        <v>42613</v>
      </c>
      <c r="C332" s="1" t="s">
        <v>29</v>
      </c>
      <c r="D332" s="1" t="s">
        <v>14</v>
      </c>
      <c r="E332" s="1" t="s">
        <v>12</v>
      </c>
      <c r="F332" s="1">
        <v>5</v>
      </c>
      <c r="G332" s="1">
        <v>1027</v>
      </c>
      <c r="H332" s="1">
        <v>2358</v>
      </c>
      <c r="I332" s="1">
        <v>2766</v>
      </c>
      <c r="K332" s="1">
        <v>2872</v>
      </c>
    </row>
    <row r="333" spans="1:11" ht="15" customHeight="1" x14ac:dyDescent="0.2">
      <c r="A333" s="5">
        <v>42642</v>
      </c>
      <c r="B333" s="5">
        <v>42613</v>
      </c>
      <c r="C333" s="1" t="s">
        <v>29</v>
      </c>
      <c r="D333" s="1" t="s">
        <v>14</v>
      </c>
      <c r="E333" s="1" t="s">
        <v>13</v>
      </c>
      <c r="F333" s="1">
        <v>0</v>
      </c>
      <c r="G333" s="1">
        <v>22</v>
      </c>
      <c r="H333" s="1">
        <v>51</v>
      </c>
      <c r="I333" s="1">
        <v>70</v>
      </c>
      <c r="K333" s="1">
        <v>79</v>
      </c>
    </row>
    <row r="334" spans="1:11" ht="15" customHeight="1" x14ac:dyDescent="0.2">
      <c r="A334" s="5">
        <v>42642</v>
      </c>
      <c r="B334" s="5">
        <v>42613</v>
      </c>
      <c r="C334" s="1" t="s">
        <v>29</v>
      </c>
      <c r="D334" s="1" t="s">
        <v>15</v>
      </c>
      <c r="E334" s="1" t="s">
        <v>10</v>
      </c>
      <c r="F334" s="1">
        <v>0</v>
      </c>
      <c r="G334" s="1">
        <v>68</v>
      </c>
      <c r="H334" s="1">
        <v>188</v>
      </c>
      <c r="I334" s="1">
        <v>206</v>
      </c>
      <c r="K334" s="1">
        <v>281</v>
      </c>
    </row>
    <row r="335" spans="1:11" ht="15" customHeight="1" x14ac:dyDescent="0.2">
      <c r="A335" s="5">
        <v>42642</v>
      </c>
      <c r="B335" s="5">
        <v>42613</v>
      </c>
      <c r="C335" s="1" t="s">
        <v>29</v>
      </c>
      <c r="D335" s="1" t="s">
        <v>15</v>
      </c>
      <c r="E335" s="1" t="s">
        <v>11</v>
      </c>
      <c r="F335" s="1">
        <v>0</v>
      </c>
      <c r="G335" s="1">
        <v>94</v>
      </c>
      <c r="H335" s="1">
        <v>242</v>
      </c>
      <c r="I335" s="1">
        <v>288</v>
      </c>
      <c r="K335" s="1">
        <v>416</v>
      </c>
    </row>
    <row r="336" spans="1:11" ht="15" customHeight="1" x14ac:dyDescent="0.2">
      <c r="A336" s="5">
        <v>42642</v>
      </c>
      <c r="B336" s="5">
        <v>42613</v>
      </c>
      <c r="C336" s="1" t="s">
        <v>29</v>
      </c>
      <c r="D336" s="1" t="s">
        <v>15</v>
      </c>
      <c r="E336" s="1" t="s">
        <v>12</v>
      </c>
      <c r="F336" s="1">
        <v>6</v>
      </c>
      <c r="G336" s="1">
        <v>1026</v>
      </c>
      <c r="H336" s="1">
        <v>2643</v>
      </c>
      <c r="I336" s="1">
        <v>3064</v>
      </c>
      <c r="K336" s="1">
        <v>3157</v>
      </c>
    </row>
    <row r="337" spans="1:11" ht="15" customHeight="1" x14ac:dyDescent="0.2">
      <c r="A337" s="5">
        <v>42642</v>
      </c>
      <c r="B337" s="5">
        <v>42613</v>
      </c>
      <c r="C337" s="1" t="s">
        <v>29</v>
      </c>
      <c r="D337" s="1" t="s">
        <v>15</v>
      </c>
      <c r="E337" s="1" t="s">
        <v>13</v>
      </c>
      <c r="F337" s="1">
        <v>1</v>
      </c>
      <c r="G337" s="1">
        <v>20</v>
      </c>
      <c r="H337" s="1">
        <v>42</v>
      </c>
      <c r="I337" s="1">
        <v>52</v>
      </c>
      <c r="K337" s="1">
        <v>77</v>
      </c>
    </row>
    <row r="338" spans="1:11" ht="15" customHeight="1" x14ac:dyDescent="0.2">
      <c r="A338" s="5">
        <v>42642</v>
      </c>
      <c r="B338" s="5">
        <v>42613</v>
      </c>
      <c r="C338" s="1" t="s">
        <v>29</v>
      </c>
      <c r="D338" s="1" t="s">
        <v>16</v>
      </c>
      <c r="E338" s="1" t="s">
        <v>10</v>
      </c>
      <c r="F338" s="1">
        <v>1</v>
      </c>
      <c r="G338" s="1">
        <v>83</v>
      </c>
      <c r="H338" s="1">
        <v>177</v>
      </c>
      <c r="I338" s="1">
        <v>197</v>
      </c>
      <c r="K338" s="1">
        <v>233</v>
      </c>
    </row>
    <row r="339" spans="1:11" ht="15" customHeight="1" x14ac:dyDescent="0.2">
      <c r="A339" s="5">
        <v>42642</v>
      </c>
      <c r="B339" s="5">
        <v>42613</v>
      </c>
      <c r="C339" s="1" t="s">
        <v>29</v>
      </c>
      <c r="D339" s="1" t="s">
        <v>16</v>
      </c>
      <c r="E339" s="1" t="s">
        <v>11</v>
      </c>
      <c r="F339" s="1">
        <v>0</v>
      </c>
      <c r="G339" s="1">
        <v>89</v>
      </c>
      <c r="H339" s="1">
        <v>230</v>
      </c>
      <c r="I339" s="1">
        <v>283</v>
      </c>
      <c r="K339" s="1">
        <v>437</v>
      </c>
    </row>
    <row r="340" spans="1:11" ht="15" customHeight="1" x14ac:dyDescent="0.2">
      <c r="A340" s="5">
        <v>42642</v>
      </c>
      <c r="B340" s="5">
        <v>42613</v>
      </c>
      <c r="C340" s="1" t="s">
        <v>29</v>
      </c>
      <c r="D340" s="1" t="s">
        <v>16</v>
      </c>
      <c r="E340" s="1" t="s">
        <v>12</v>
      </c>
      <c r="F340" s="1">
        <v>4</v>
      </c>
      <c r="G340" s="1">
        <v>1347</v>
      </c>
      <c r="H340" s="1">
        <v>3338</v>
      </c>
      <c r="I340" s="1">
        <v>3806</v>
      </c>
      <c r="K340" s="1">
        <v>3878</v>
      </c>
    </row>
    <row r="341" spans="1:11" ht="15" customHeight="1" x14ac:dyDescent="0.2">
      <c r="A341" s="5">
        <v>42642</v>
      </c>
      <c r="B341" s="5">
        <v>42613</v>
      </c>
      <c r="C341" s="1" t="s">
        <v>29</v>
      </c>
      <c r="D341" s="1" t="s">
        <v>16</v>
      </c>
      <c r="E341" s="1" t="s">
        <v>13</v>
      </c>
      <c r="F341" s="1">
        <v>0</v>
      </c>
      <c r="G341" s="1">
        <v>19</v>
      </c>
      <c r="H341" s="1">
        <v>42</v>
      </c>
      <c r="I341" s="1">
        <v>51</v>
      </c>
      <c r="K341" s="1">
        <v>58</v>
      </c>
    </row>
    <row r="342" spans="1:11" ht="15" customHeight="1" x14ac:dyDescent="0.2">
      <c r="A342" s="5">
        <v>42642</v>
      </c>
      <c r="B342" s="5">
        <v>42613</v>
      </c>
      <c r="C342" s="1" t="s">
        <v>29</v>
      </c>
      <c r="D342" s="1" t="s">
        <v>17</v>
      </c>
      <c r="E342" s="1" t="s">
        <v>10</v>
      </c>
      <c r="F342" s="1">
        <v>0</v>
      </c>
      <c r="G342" s="1">
        <v>50</v>
      </c>
      <c r="H342" s="1">
        <v>126</v>
      </c>
      <c r="I342" s="1">
        <v>140</v>
      </c>
      <c r="K342" s="1">
        <v>174</v>
      </c>
    </row>
    <row r="343" spans="1:11" ht="15" customHeight="1" x14ac:dyDescent="0.2">
      <c r="A343" s="5">
        <v>42642</v>
      </c>
      <c r="B343" s="5">
        <v>42613</v>
      </c>
      <c r="C343" s="1" t="s">
        <v>29</v>
      </c>
      <c r="D343" s="1" t="s">
        <v>17</v>
      </c>
      <c r="E343" s="1" t="s">
        <v>11</v>
      </c>
      <c r="F343" s="1">
        <v>1</v>
      </c>
      <c r="G343" s="1">
        <v>125</v>
      </c>
      <c r="H343" s="1">
        <v>301</v>
      </c>
      <c r="I343" s="1">
        <v>360</v>
      </c>
      <c r="K343" s="1">
        <v>457</v>
      </c>
    </row>
    <row r="344" spans="1:11" ht="15" customHeight="1" x14ac:dyDescent="0.2">
      <c r="A344" s="5">
        <v>42642</v>
      </c>
      <c r="B344" s="5">
        <v>42613</v>
      </c>
      <c r="C344" s="1" t="s">
        <v>29</v>
      </c>
      <c r="D344" s="1" t="s">
        <v>17</v>
      </c>
      <c r="E344" s="1" t="s">
        <v>12</v>
      </c>
      <c r="F344" s="1">
        <v>0</v>
      </c>
      <c r="G344" s="1">
        <v>1490</v>
      </c>
      <c r="H344" s="1">
        <v>3807</v>
      </c>
      <c r="I344" s="1">
        <v>4352</v>
      </c>
      <c r="K344" s="1">
        <v>4276</v>
      </c>
    </row>
    <row r="345" spans="1:11" ht="15" customHeight="1" x14ac:dyDescent="0.2">
      <c r="A345" s="5">
        <v>42642</v>
      </c>
      <c r="B345" s="5">
        <v>42613</v>
      </c>
      <c r="C345" s="1" t="s">
        <v>29</v>
      </c>
      <c r="D345" s="1" t="s">
        <v>17</v>
      </c>
      <c r="E345" s="1" t="s">
        <v>13</v>
      </c>
      <c r="F345" s="1">
        <v>0</v>
      </c>
      <c r="G345" s="1">
        <v>10</v>
      </c>
      <c r="H345" s="1">
        <v>28</v>
      </c>
      <c r="I345" s="1">
        <v>37</v>
      </c>
      <c r="K345" s="1">
        <v>46</v>
      </c>
    </row>
    <row r="346" spans="1:11" ht="15" customHeight="1" x14ac:dyDescent="0.2">
      <c r="A346" s="5">
        <v>42642</v>
      </c>
      <c r="B346" s="5">
        <v>42613</v>
      </c>
      <c r="C346" s="1" t="s">
        <v>29</v>
      </c>
      <c r="D346" s="1" t="s">
        <v>18</v>
      </c>
      <c r="E346" s="1" t="s">
        <v>10</v>
      </c>
      <c r="F346" s="1">
        <v>1</v>
      </c>
      <c r="G346" s="1">
        <v>43</v>
      </c>
      <c r="H346" s="1">
        <v>103</v>
      </c>
      <c r="I346" s="1">
        <v>120</v>
      </c>
      <c r="K346" s="1">
        <v>181</v>
      </c>
    </row>
    <row r="347" spans="1:11" ht="15" customHeight="1" x14ac:dyDescent="0.2">
      <c r="A347" s="5">
        <v>42642</v>
      </c>
      <c r="B347" s="5">
        <v>42613</v>
      </c>
      <c r="C347" s="1" t="s">
        <v>29</v>
      </c>
      <c r="D347" s="1" t="s">
        <v>18</v>
      </c>
      <c r="E347" s="1" t="s">
        <v>11</v>
      </c>
      <c r="F347" s="1">
        <v>0</v>
      </c>
      <c r="G347" s="1">
        <v>105</v>
      </c>
      <c r="H347" s="1">
        <v>305</v>
      </c>
      <c r="I347" s="1">
        <v>358</v>
      </c>
      <c r="K347" s="1">
        <v>383</v>
      </c>
    </row>
    <row r="348" spans="1:11" ht="15" customHeight="1" x14ac:dyDescent="0.2">
      <c r="A348" s="5">
        <v>42642</v>
      </c>
      <c r="B348" s="5">
        <v>42613</v>
      </c>
      <c r="C348" s="1" t="s">
        <v>29</v>
      </c>
      <c r="D348" s="1" t="s">
        <v>18</v>
      </c>
      <c r="E348" s="1" t="s">
        <v>12</v>
      </c>
      <c r="F348" s="1">
        <v>0</v>
      </c>
      <c r="G348" s="1">
        <v>1404</v>
      </c>
      <c r="H348" s="1">
        <v>3783</v>
      </c>
      <c r="I348" s="1">
        <v>4317</v>
      </c>
      <c r="K348" s="1">
        <v>4325</v>
      </c>
    </row>
    <row r="349" spans="1:11" ht="15" customHeight="1" x14ac:dyDescent="0.2">
      <c r="A349" s="5">
        <v>42642</v>
      </c>
      <c r="B349" s="5">
        <v>42613</v>
      </c>
      <c r="C349" s="1" t="s">
        <v>29</v>
      </c>
      <c r="D349" s="1" t="s">
        <v>18</v>
      </c>
      <c r="E349" s="1" t="s">
        <v>13</v>
      </c>
      <c r="F349" s="1">
        <v>0</v>
      </c>
      <c r="G349" s="1">
        <v>15</v>
      </c>
      <c r="H349" s="1">
        <v>38</v>
      </c>
      <c r="I349" s="1">
        <v>49</v>
      </c>
      <c r="K349" s="1">
        <v>52</v>
      </c>
    </row>
    <row r="350" spans="1:11" ht="15" customHeight="1" x14ac:dyDescent="0.2">
      <c r="A350" s="5">
        <v>42642</v>
      </c>
      <c r="B350" s="5">
        <v>42613</v>
      </c>
      <c r="C350" s="1" t="s">
        <v>29</v>
      </c>
      <c r="D350" s="1" t="s">
        <v>19</v>
      </c>
      <c r="E350" s="1" t="s">
        <v>10</v>
      </c>
      <c r="F350" s="1">
        <v>0</v>
      </c>
      <c r="G350" s="1">
        <v>25</v>
      </c>
      <c r="H350" s="1">
        <v>63</v>
      </c>
      <c r="I350" s="1">
        <v>77</v>
      </c>
      <c r="K350" s="1">
        <v>117</v>
      </c>
    </row>
    <row r="351" spans="1:11" ht="15" customHeight="1" x14ac:dyDescent="0.2">
      <c r="A351" s="5">
        <v>42642</v>
      </c>
      <c r="B351" s="5">
        <v>42613</v>
      </c>
      <c r="C351" s="1" t="s">
        <v>29</v>
      </c>
      <c r="D351" s="1" t="s">
        <v>19</v>
      </c>
      <c r="E351" s="1" t="s">
        <v>11</v>
      </c>
      <c r="F351" s="1">
        <v>0</v>
      </c>
      <c r="G351" s="1">
        <v>97</v>
      </c>
      <c r="H351" s="1">
        <v>253</v>
      </c>
      <c r="I351" s="1">
        <v>294</v>
      </c>
      <c r="K351" s="1">
        <v>313</v>
      </c>
    </row>
    <row r="352" spans="1:11" ht="15" customHeight="1" x14ac:dyDescent="0.2">
      <c r="A352" s="5">
        <v>42642</v>
      </c>
      <c r="B352" s="5">
        <v>42613</v>
      </c>
      <c r="C352" s="1" t="s">
        <v>29</v>
      </c>
      <c r="D352" s="1" t="s">
        <v>19</v>
      </c>
      <c r="E352" s="1" t="s">
        <v>12</v>
      </c>
      <c r="F352" s="1">
        <v>1</v>
      </c>
      <c r="G352" s="1">
        <v>1318</v>
      </c>
      <c r="H352" s="1">
        <v>3560</v>
      </c>
      <c r="I352" s="1">
        <v>4053</v>
      </c>
      <c r="J352" s="1">
        <v>1</v>
      </c>
      <c r="K352" s="1">
        <v>4248</v>
      </c>
    </row>
    <row r="353" spans="1:11" ht="15" customHeight="1" x14ac:dyDescent="0.2">
      <c r="A353" s="5">
        <v>42642</v>
      </c>
      <c r="B353" s="5">
        <v>42613</v>
      </c>
      <c r="C353" s="1" t="s">
        <v>29</v>
      </c>
      <c r="D353" s="1" t="s">
        <v>19</v>
      </c>
      <c r="E353" s="1" t="s">
        <v>13</v>
      </c>
      <c r="F353" s="1">
        <v>0</v>
      </c>
      <c r="G353" s="1">
        <v>14</v>
      </c>
      <c r="H353" s="1">
        <v>25</v>
      </c>
      <c r="I353" s="1">
        <v>27</v>
      </c>
      <c r="K353" s="1">
        <v>33</v>
      </c>
    </row>
    <row r="354" spans="1:11" ht="15" customHeight="1" x14ac:dyDescent="0.2">
      <c r="A354" s="5">
        <v>42642</v>
      </c>
      <c r="B354" s="5">
        <v>42613</v>
      </c>
      <c r="C354" s="1" t="s">
        <v>29</v>
      </c>
      <c r="D354" s="1" t="s">
        <v>20</v>
      </c>
      <c r="E354" s="1" t="s">
        <v>10</v>
      </c>
      <c r="F354" s="1">
        <v>0</v>
      </c>
      <c r="G354" s="1">
        <v>28</v>
      </c>
      <c r="H354" s="1">
        <v>62</v>
      </c>
      <c r="I354" s="1">
        <v>64</v>
      </c>
      <c r="K354" s="1">
        <v>91</v>
      </c>
    </row>
    <row r="355" spans="1:11" ht="15" customHeight="1" x14ac:dyDescent="0.2">
      <c r="A355" s="5">
        <v>42642</v>
      </c>
      <c r="B355" s="5">
        <v>42613</v>
      </c>
      <c r="C355" s="1" t="s">
        <v>29</v>
      </c>
      <c r="D355" s="1" t="s">
        <v>20</v>
      </c>
      <c r="E355" s="1" t="s">
        <v>11</v>
      </c>
      <c r="F355" s="1">
        <v>0</v>
      </c>
      <c r="G355" s="1">
        <v>51</v>
      </c>
      <c r="H355" s="1">
        <v>142</v>
      </c>
      <c r="I355" s="1">
        <v>166</v>
      </c>
      <c r="K355" s="1">
        <v>205</v>
      </c>
    </row>
    <row r="356" spans="1:11" ht="15" customHeight="1" x14ac:dyDescent="0.2">
      <c r="A356" s="5">
        <v>42642</v>
      </c>
      <c r="B356" s="5">
        <v>42613</v>
      </c>
      <c r="C356" s="1" t="s">
        <v>29</v>
      </c>
      <c r="D356" s="1" t="s">
        <v>20</v>
      </c>
      <c r="E356" s="1" t="s">
        <v>12</v>
      </c>
      <c r="F356" s="1">
        <v>2</v>
      </c>
      <c r="G356" s="1">
        <v>1110</v>
      </c>
      <c r="H356" s="1">
        <v>3033</v>
      </c>
      <c r="I356" s="1">
        <v>3417</v>
      </c>
      <c r="K356" s="1">
        <v>3668</v>
      </c>
    </row>
    <row r="357" spans="1:11" ht="15" customHeight="1" x14ac:dyDescent="0.2">
      <c r="A357" s="5">
        <v>42642</v>
      </c>
      <c r="B357" s="5">
        <v>42613</v>
      </c>
      <c r="C357" s="1" t="s">
        <v>29</v>
      </c>
      <c r="D357" s="1" t="s">
        <v>20</v>
      </c>
      <c r="E357" s="1" t="s">
        <v>13</v>
      </c>
      <c r="F357" s="1">
        <v>0</v>
      </c>
      <c r="G357" s="1">
        <v>4</v>
      </c>
      <c r="H357" s="1">
        <v>11</v>
      </c>
      <c r="I357" s="1">
        <v>13</v>
      </c>
      <c r="K357" s="1">
        <v>15</v>
      </c>
    </row>
    <row r="358" spans="1:11" ht="15" customHeight="1" x14ac:dyDescent="0.2">
      <c r="A358" s="5">
        <v>42642</v>
      </c>
      <c r="B358" s="5">
        <v>42613</v>
      </c>
      <c r="C358" s="1" t="s">
        <v>29</v>
      </c>
      <c r="D358" s="1" t="s">
        <v>21</v>
      </c>
      <c r="E358" s="1" t="s">
        <v>10</v>
      </c>
      <c r="F358" s="1">
        <v>0</v>
      </c>
      <c r="G358" s="1">
        <v>14</v>
      </c>
      <c r="H358" s="1">
        <v>31</v>
      </c>
      <c r="I358" s="1">
        <v>38</v>
      </c>
      <c r="K358" s="1">
        <v>59</v>
      </c>
    </row>
    <row r="359" spans="1:11" ht="15" customHeight="1" x14ac:dyDescent="0.2">
      <c r="A359" s="5">
        <v>42642</v>
      </c>
      <c r="B359" s="5">
        <v>42613</v>
      </c>
      <c r="C359" s="1" t="s">
        <v>29</v>
      </c>
      <c r="D359" s="1" t="s">
        <v>21</v>
      </c>
      <c r="E359" s="1" t="s">
        <v>11</v>
      </c>
      <c r="F359" s="1">
        <v>0</v>
      </c>
      <c r="G359" s="1">
        <v>40</v>
      </c>
      <c r="H359" s="1">
        <v>115</v>
      </c>
      <c r="I359" s="1">
        <v>134</v>
      </c>
      <c r="K359" s="1">
        <v>157</v>
      </c>
    </row>
    <row r="360" spans="1:11" ht="15" customHeight="1" x14ac:dyDescent="0.2">
      <c r="A360" s="5">
        <v>42642</v>
      </c>
      <c r="B360" s="5">
        <v>42613</v>
      </c>
      <c r="C360" s="1" t="s">
        <v>29</v>
      </c>
      <c r="D360" s="1" t="s">
        <v>21</v>
      </c>
      <c r="E360" s="1" t="s">
        <v>12</v>
      </c>
      <c r="F360" s="1">
        <v>3</v>
      </c>
      <c r="G360" s="1">
        <v>977</v>
      </c>
      <c r="H360" s="1">
        <v>2621</v>
      </c>
      <c r="I360" s="1">
        <v>3012</v>
      </c>
      <c r="K360" s="1">
        <v>3404</v>
      </c>
    </row>
    <row r="361" spans="1:11" ht="15" customHeight="1" x14ac:dyDescent="0.2">
      <c r="A361" s="5">
        <v>42642</v>
      </c>
      <c r="B361" s="5">
        <v>42613</v>
      </c>
      <c r="C361" s="1" t="s">
        <v>29</v>
      </c>
      <c r="D361" s="1" t="s">
        <v>21</v>
      </c>
      <c r="E361" s="1" t="s">
        <v>13</v>
      </c>
      <c r="F361" s="1">
        <v>0</v>
      </c>
      <c r="G361" s="1">
        <v>6</v>
      </c>
      <c r="H361" s="1">
        <v>12</v>
      </c>
      <c r="I361" s="1">
        <v>17</v>
      </c>
      <c r="K361" s="1">
        <v>14</v>
      </c>
    </row>
    <row r="362" spans="1:11" ht="15" customHeight="1" x14ac:dyDescent="0.2">
      <c r="A362" s="5">
        <v>42642</v>
      </c>
      <c r="B362" s="5">
        <v>42613</v>
      </c>
      <c r="C362" s="1" t="s">
        <v>30</v>
      </c>
      <c r="D362" s="1" t="s">
        <v>9</v>
      </c>
      <c r="E362" s="1" t="s">
        <v>10</v>
      </c>
      <c r="F362" s="1">
        <v>2</v>
      </c>
      <c r="G362" s="1">
        <v>63</v>
      </c>
      <c r="H362" s="1">
        <v>120</v>
      </c>
      <c r="I362" s="1">
        <v>138</v>
      </c>
      <c r="K362" s="1">
        <v>296</v>
      </c>
    </row>
    <row r="363" spans="1:11" ht="15" customHeight="1" x14ac:dyDescent="0.2">
      <c r="A363" s="5">
        <v>42642</v>
      </c>
      <c r="B363" s="5">
        <v>42613</v>
      </c>
      <c r="C363" s="1" t="s">
        <v>30</v>
      </c>
      <c r="D363" s="1" t="s">
        <v>9</v>
      </c>
      <c r="E363" s="1" t="s">
        <v>11</v>
      </c>
      <c r="F363" s="1">
        <v>4</v>
      </c>
      <c r="G363" s="1">
        <v>478</v>
      </c>
      <c r="H363" s="1">
        <v>1163</v>
      </c>
      <c r="I363" s="1">
        <v>1526</v>
      </c>
      <c r="K363" s="1">
        <v>1884</v>
      </c>
    </row>
    <row r="364" spans="1:11" ht="15" customHeight="1" x14ac:dyDescent="0.2">
      <c r="A364" s="5">
        <v>42642</v>
      </c>
      <c r="B364" s="5">
        <v>42613</v>
      </c>
      <c r="C364" s="1" t="s">
        <v>30</v>
      </c>
      <c r="D364" s="1" t="s">
        <v>9</v>
      </c>
      <c r="E364" s="1" t="s">
        <v>12</v>
      </c>
      <c r="F364" s="1">
        <v>17</v>
      </c>
      <c r="G364" s="1">
        <v>662</v>
      </c>
      <c r="H364" s="1">
        <v>1577</v>
      </c>
      <c r="I364" s="1">
        <v>1949</v>
      </c>
      <c r="K364" s="1">
        <v>2251</v>
      </c>
    </row>
    <row r="365" spans="1:11" ht="15" customHeight="1" x14ac:dyDescent="0.2">
      <c r="A365" s="5">
        <v>42642</v>
      </c>
      <c r="B365" s="5">
        <v>42613</v>
      </c>
      <c r="C365" s="1" t="s">
        <v>30</v>
      </c>
      <c r="D365" s="1" t="s">
        <v>9</v>
      </c>
      <c r="E365" s="1" t="s">
        <v>13</v>
      </c>
      <c r="F365" s="1">
        <v>0</v>
      </c>
      <c r="G365" s="1">
        <v>23</v>
      </c>
      <c r="H365" s="1">
        <v>49</v>
      </c>
      <c r="I365" s="1">
        <v>58</v>
      </c>
      <c r="K365" s="1">
        <v>99</v>
      </c>
    </row>
    <row r="366" spans="1:11" ht="15" customHeight="1" x14ac:dyDescent="0.2">
      <c r="A366" s="5">
        <v>42642</v>
      </c>
      <c r="B366" s="5">
        <v>42613</v>
      </c>
      <c r="C366" s="1" t="s">
        <v>30</v>
      </c>
      <c r="D366" s="1" t="s">
        <v>14</v>
      </c>
      <c r="E366" s="1" t="s">
        <v>10</v>
      </c>
      <c r="F366" s="1">
        <v>2</v>
      </c>
      <c r="G366" s="1">
        <v>66</v>
      </c>
      <c r="H366" s="1">
        <v>160</v>
      </c>
      <c r="I366" s="1">
        <v>182</v>
      </c>
      <c r="K366" s="1">
        <v>268</v>
      </c>
    </row>
    <row r="367" spans="1:11" ht="15" customHeight="1" x14ac:dyDescent="0.2">
      <c r="A367" s="5">
        <v>42642</v>
      </c>
      <c r="B367" s="5">
        <v>42613</v>
      </c>
      <c r="C367" s="1" t="s">
        <v>30</v>
      </c>
      <c r="D367" s="1" t="s">
        <v>14</v>
      </c>
      <c r="E367" s="1" t="s">
        <v>11</v>
      </c>
      <c r="F367" s="1">
        <v>3</v>
      </c>
      <c r="G367" s="1">
        <v>400</v>
      </c>
      <c r="H367" s="1">
        <v>951</v>
      </c>
      <c r="I367" s="1">
        <v>1222</v>
      </c>
      <c r="K367" s="1">
        <v>1632</v>
      </c>
    </row>
    <row r="368" spans="1:11" ht="15" customHeight="1" x14ac:dyDescent="0.2">
      <c r="A368" s="5">
        <v>42642</v>
      </c>
      <c r="B368" s="5">
        <v>42613</v>
      </c>
      <c r="C368" s="1" t="s">
        <v>30</v>
      </c>
      <c r="D368" s="1" t="s">
        <v>14</v>
      </c>
      <c r="E368" s="1" t="s">
        <v>12</v>
      </c>
      <c r="F368" s="1">
        <v>7</v>
      </c>
      <c r="G368" s="1">
        <v>695</v>
      </c>
      <c r="H368" s="1">
        <v>1686</v>
      </c>
      <c r="I368" s="1">
        <v>2041</v>
      </c>
      <c r="K368" s="1">
        <v>2110</v>
      </c>
    </row>
    <row r="369" spans="1:11" ht="15" customHeight="1" x14ac:dyDescent="0.2">
      <c r="A369" s="5">
        <v>42642</v>
      </c>
      <c r="B369" s="5">
        <v>42613</v>
      </c>
      <c r="C369" s="1" t="s">
        <v>30</v>
      </c>
      <c r="D369" s="1" t="s">
        <v>14</v>
      </c>
      <c r="E369" s="1" t="s">
        <v>13</v>
      </c>
      <c r="F369" s="1">
        <v>0</v>
      </c>
      <c r="G369" s="1">
        <v>26</v>
      </c>
      <c r="H369" s="1">
        <v>49</v>
      </c>
      <c r="I369" s="1">
        <v>57</v>
      </c>
      <c r="K369" s="1">
        <v>88</v>
      </c>
    </row>
    <row r="370" spans="1:11" ht="15" customHeight="1" x14ac:dyDescent="0.2">
      <c r="A370" s="5">
        <v>42642</v>
      </c>
      <c r="B370" s="5">
        <v>42613</v>
      </c>
      <c r="C370" s="1" t="s">
        <v>30</v>
      </c>
      <c r="D370" s="1" t="s">
        <v>15</v>
      </c>
      <c r="E370" s="1" t="s">
        <v>10</v>
      </c>
      <c r="F370" s="1">
        <v>1</v>
      </c>
      <c r="G370" s="1">
        <v>61</v>
      </c>
      <c r="H370" s="1">
        <v>149</v>
      </c>
      <c r="I370" s="1">
        <v>174</v>
      </c>
      <c r="K370" s="1">
        <v>212</v>
      </c>
    </row>
    <row r="371" spans="1:11" ht="15" customHeight="1" x14ac:dyDescent="0.2">
      <c r="A371" s="5">
        <v>42642</v>
      </c>
      <c r="B371" s="5">
        <v>42613</v>
      </c>
      <c r="C371" s="1" t="s">
        <v>30</v>
      </c>
      <c r="D371" s="1" t="s">
        <v>15</v>
      </c>
      <c r="E371" s="1" t="s">
        <v>11</v>
      </c>
      <c r="F371" s="1">
        <v>2</v>
      </c>
      <c r="G371" s="1">
        <v>387</v>
      </c>
      <c r="H371" s="1">
        <v>916</v>
      </c>
      <c r="I371" s="1">
        <v>1156</v>
      </c>
      <c r="K371" s="1">
        <v>1504</v>
      </c>
    </row>
    <row r="372" spans="1:11" ht="15" customHeight="1" x14ac:dyDescent="0.2">
      <c r="A372" s="5">
        <v>42642</v>
      </c>
      <c r="B372" s="5">
        <v>42613</v>
      </c>
      <c r="C372" s="1" t="s">
        <v>30</v>
      </c>
      <c r="D372" s="1" t="s">
        <v>15</v>
      </c>
      <c r="E372" s="1" t="s">
        <v>12</v>
      </c>
      <c r="F372" s="1">
        <v>5</v>
      </c>
      <c r="G372" s="1">
        <v>746</v>
      </c>
      <c r="H372" s="1">
        <v>1791</v>
      </c>
      <c r="I372" s="1">
        <v>2171</v>
      </c>
      <c r="K372" s="1">
        <v>2227</v>
      </c>
    </row>
    <row r="373" spans="1:11" ht="15" customHeight="1" x14ac:dyDescent="0.2">
      <c r="A373" s="5">
        <v>42642</v>
      </c>
      <c r="B373" s="5">
        <v>42613</v>
      </c>
      <c r="C373" s="1" t="s">
        <v>30</v>
      </c>
      <c r="D373" s="1" t="s">
        <v>15</v>
      </c>
      <c r="E373" s="1" t="s">
        <v>13</v>
      </c>
      <c r="F373" s="1">
        <v>0</v>
      </c>
      <c r="G373" s="1">
        <v>18</v>
      </c>
      <c r="H373" s="1">
        <v>44</v>
      </c>
      <c r="I373" s="1">
        <v>53</v>
      </c>
      <c r="K373" s="1">
        <v>77</v>
      </c>
    </row>
    <row r="374" spans="1:11" ht="15" customHeight="1" x14ac:dyDescent="0.2">
      <c r="A374" s="5">
        <v>42642</v>
      </c>
      <c r="B374" s="5">
        <v>42613</v>
      </c>
      <c r="C374" s="1" t="s">
        <v>30</v>
      </c>
      <c r="D374" s="1" t="s">
        <v>16</v>
      </c>
      <c r="E374" s="1" t="s">
        <v>10</v>
      </c>
      <c r="F374" s="1">
        <v>3</v>
      </c>
      <c r="G374" s="1">
        <v>57</v>
      </c>
      <c r="H374" s="1">
        <v>126</v>
      </c>
      <c r="I374" s="1">
        <v>146</v>
      </c>
      <c r="K374" s="1">
        <v>187</v>
      </c>
    </row>
    <row r="375" spans="1:11" ht="15" customHeight="1" x14ac:dyDescent="0.2">
      <c r="A375" s="5">
        <v>42642</v>
      </c>
      <c r="B375" s="5">
        <v>42613</v>
      </c>
      <c r="C375" s="1" t="s">
        <v>30</v>
      </c>
      <c r="D375" s="1" t="s">
        <v>16</v>
      </c>
      <c r="E375" s="1" t="s">
        <v>11</v>
      </c>
      <c r="F375" s="1">
        <v>0</v>
      </c>
      <c r="G375" s="1">
        <v>404</v>
      </c>
      <c r="H375" s="1">
        <v>1020</v>
      </c>
      <c r="I375" s="1">
        <v>1283</v>
      </c>
      <c r="K375" s="1">
        <v>1674</v>
      </c>
    </row>
    <row r="376" spans="1:11" ht="15" customHeight="1" x14ac:dyDescent="0.2">
      <c r="A376" s="5">
        <v>42642</v>
      </c>
      <c r="B376" s="5">
        <v>42613</v>
      </c>
      <c r="C376" s="1" t="s">
        <v>30</v>
      </c>
      <c r="D376" s="1" t="s">
        <v>16</v>
      </c>
      <c r="E376" s="1" t="s">
        <v>12</v>
      </c>
      <c r="F376" s="1">
        <v>3</v>
      </c>
      <c r="G376" s="1">
        <v>958</v>
      </c>
      <c r="H376" s="1">
        <v>2375</v>
      </c>
      <c r="I376" s="1">
        <v>2813</v>
      </c>
      <c r="K376" s="1">
        <v>2851</v>
      </c>
    </row>
    <row r="377" spans="1:11" ht="15" customHeight="1" x14ac:dyDescent="0.2">
      <c r="A377" s="5">
        <v>42642</v>
      </c>
      <c r="B377" s="5">
        <v>42613</v>
      </c>
      <c r="C377" s="1" t="s">
        <v>30</v>
      </c>
      <c r="D377" s="1" t="s">
        <v>16</v>
      </c>
      <c r="E377" s="1" t="s">
        <v>13</v>
      </c>
      <c r="F377" s="1">
        <v>0</v>
      </c>
      <c r="G377" s="1">
        <v>28</v>
      </c>
      <c r="H377" s="1">
        <v>59</v>
      </c>
      <c r="I377" s="1">
        <v>73</v>
      </c>
      <c r="K377" s="1">
        <v>103</v>
      </c>
    </row>
    <row r="378" spans="1:11" ht="15" customHeight="1" x14ac:dyDescent="0.2">
      <c r="A378" s="5">
        <v>42642</v>
      </c>
      <c r="B378" s="5">
        <v>42613</v>
      </c>
      <c r="C378" s="1" t="s">
        <v>30</v>
      </c>
      <c r="D378" s="1" t="s">
        <v>17</v>
      </c>
      <c r="E378" s="1" t="s">
        <v>10</v>
      </c>
      <c r="F378" s="1">
        <v>0</v>
      </c>
      <c r="G378" s="1">
        <v>61</v>
      </c>
      <c r="H378" s="1">
        <v>153</v>
      </c>
      <c r="I378" s="1">
        <v>179</v>
      </c>
      <c r="K378" s="1">
        <v>226</v>
      </c>
    </row>
    <row r="379" spans="1:11" ht="15" customHeight="1" x14ac:dyDescent="0.2">
      <c r="A379" s="5">
        <v>42642</v>
      </c>
      <c r="B379" s="5">
        <v>42613</v>
      </c>
      <c r="C379" s="1" t="s">
        <v>30</v>
      </c>
      <c r="D379" s="1" t="s">
        <v>17</v>
      </c>
      <c r="E379" s="1" t="s">
        <v>11</v>
      </c>
      <c r="F379" s="1">
        <v>2</v>
      </c>
      <c r="G379" s="1">
        <v>479</v>
      </c>
      <c r="H379" s="1">
        <v>1160</v>
      </c>
      <c r="I379" s="1">
        <v>1438</v>
      </c>
      <c r="K379" s="1">
        <v>1557</v>
      </c>
    </row>
    <row r="380" spans="1:11" ht="15" customHeight="1" x14ac:dyDescent="0.2">
      <c r="A380" s="5">
        <v>42642</v>
      </c>
      <c r="B380" s="5">
        <v>42613</v>
      </c>
      <c r="C380" s="1" t="s">
        <v>30</v>
      </c>
      <c r="D380" s="1" t="s">
        <v>17</v>
      </c>
      <c r="E380" s="1" t="s">
        <v>12</v>
      </c>
      <c r="F380" s="1">
        <v>1</v>
      </c>
      <c r="G380" s="1">
        <v>1117</v>
      </c>
      <c r="H380" s="1">
        <v>2810</v>
      </c>
      <c r="I380" s="1">
        <v>3283</v>
      </c>
      <c r="K380" s="1">
        <v>3354</v>
      </c>
    </row>
    <row r="381" spans="1:11" ht="15" customHeight="1" x14ac:dyDescent="0.2">
      <c r="A381" s="5">
        <v>42642</v>
      </c>
      <c r="B381" s="5">
        <v>42613</v>
      </c>
      <c r="C381" s="1" t="s">
        <v>30</v>
      </c>
      <c r="D381" s="1" t="s">
        <v>17</v>
      </c>
      <c r="E381" s="1" t="s">
        <v>13</v>
      </c>
      <c r="F381" s="1">
        <v>0</v>
      </c>
      <c r="G381" s="1">
        <v>24</v>
      </c>
      <c r="H381" s="1">
        <v>64</v>
      </c>
      <c r="I381" s="1">
        <v>77</v>
      </c>
      <c r="K381" s="1">
        <v>108</v>
      </c>
    </row>
    <row r="382" spans="1:11" ht="15" customHeight="1" x14ac:dyDescent="0.2">
      <c r="A382" s="5">
        <v>42642</v>
      </c>
      <c r="B382" s="5">
        <v>42613</v>
      </c>
      <c r="C382" s="1" t="s">
        <v>30</v>
      </c>
      <c r="D382" s="1" t="s">
        <v>18</v>
      </c>
      <c r="E382" s="1" t="s">
        <v>10</v>
      </c>
      <c r="F382" s="1">
        <v>0</v>
      </c>
      <c r="G382" s="1">
        <v>43</v>
      </c>
      <c r="H382" s="1">
        <v>113</v>
      </c>
      <c r="I382" s="1">
        <v>147</v>
      </c>
      <c r="K382" s="1">
        <v>199</v>
      </c>
    </row>
    <row r="383" spans="1:11" ht="15" customHeight="1" x14ac:dyDescent="0.2">
      <c r="A383" s="5">
        <v>42642</v>
      </c>
      <c r="B383" s="5">
        <v>42613</v>
      </c>
      <c r="C383" s="1" t="s">
        <v>30</v>
      </c>
      <c r="D383" s="1" t="s">
        <v>18</v>
      </c>
      <c r="E383" s="1" t="s">
        <v>11</v>
      </c>
      <c r="F383" s="1">
        <v>0</v>
      </c>
      <c r="G383" s="1">
        <v>467</v>
      </c>
      <c r="H383" s="1">
        <v>1170</v>
      </c>
      <c r="I383" s="1">
        <v>1471</v>
      </c>
      <c r="K383" s="1">
        <v>1578</v>
      </c>
    </row>
    <row r="384" spans="1:11" ht="15" customHeight="1" x14ac:dyDescent="0.2">
      <c r="A384" s="5">
        <v>42642</v>
      </c>
      <c r="B384" s="5">
        <v>42613</v>
      </c>
      <c r="C384" s="1" t="s">
        <v>30</v>
      </c>
      <c r="D384" s="1" t="s">
        <v>18</v>
      </c>
      <c r="E384" s="1" t="s">
        <v>12</v>
      </c>
      <c r="F384" s="1">
        <v>2</v>
      </c>
      <c r="G384" s="1">
        <v>1114</v>
      </c>
      <c r="H384" s="1">
        <v>2887</v>
      </c>
      <c r="I384" s="1">
        <v>3412</v>
      </c>
      <c r="K384" s="1">
        <v>3613</v>
      </c>
    </row>
    <row r="385" spans="1:11" ht="15" customHeight="1" x14ac:dyDescent="0.2">
      <c r="A385" s="5">
        <v>42642</v>
      </c>
      <c r="B385" s="5">
        <v>42613</v>
      </c>
      <c r="C385" s="1" t="s">
        <v>30</v>
      </c>
      <c r="D385" s="1" t="s">
        <v>18</v>
      </c>
      <c r="E385" s="1" t="s">
        <v>13</v>
      </c>
      <c r="F385" s="1">
        <v>0</v>
      </c>
      <c r="G385" s="1">
        <v>23</v>
      </c>
      <c r="H385" s="1">
        <v>52</v>
      </c>
      <c r="I385" s="1">
        <v>62</v>
      </c>
      <c r="K385" s="1">
        <v>79</v>
      </c>
    </row>
    <row r="386" spans="1:11" ht="15" customHeight="1" x14ac:dyDescent="0.2">
      <c r="A386" s="5">
        <v>42642</v>
      </c>
      <c r="B386" s="5">
        <v>42613</v>
      </c>
      <c r="C386" s="1" t="s">
        <v>30</v>
      </c>
      <c r="D386" s="1" t="s">
        <v>19</v>
      </c>
      <c r="E386" s="1" t="s">
        <v>10</v>
      </c>
      <c r="F386" s="1">
        <v>0</v>
      </c>
      <c r="G386" s="1">
        <v>37</v>
      </c>
      <c r="H386" s="1">
        <v>104</v>
      </c>
      <c r="I386" s="1">
        <v>122</v>
      </c>
      <c r="K386" s="1">
        <v>165</v>
      </c>
    </row>
    <row r="387" spans="1:11" ht="15" customHeight="1" x14ac:dyDescent="0.2">
      <c r="A387" s="5">
        <v>42642</v>
      </c>
      <c r="B387" s="5">
        <v>42613</v>
      </c>
      <c r="C387" s="1" t="s">
        <v>30</v>
      </c>
      <c r="D387" s="1" t="s">
        <v>19</v>
      </c>
      <c r="E387" s="1" t="s">
        <v>11</v>
      </c>
      <c r="F387" s="1">
        <v>3</v>
      </c>
      <c r="G387" s="1">
        <v>419</v>
      </c>
      <c r="H387" s="1">
        <v>1079</v>
      </c>
      <c r="I387" s="1">
        <v>1316</v>
      </c>
      <c r="K387" s="1">
        <v>1408</v>
      </c>
    </row>
    <row r="388" spans="1:11" ht="15" customHeight="1" x14ac:dyDescent="0.2">
      <c r="A388" s="5">
        <v>42642</v>
      </c>
      <c r="B388" s="5">
        <v>42613</v>
      </c>
      <c r="C388" s="1" t="s">
        <v>30</v>
      </c>
      <c r="D388" s="1" t="s">
        <v>19</v>
      </c>
      <c r="E388" s="1" t="s">
        <v>12</v>
      </c>
      <c r="F388" s="1">
        <v>2</v>
      </c>
      <c r="G388" s="1">
        <v>1104</v>
      </c>
      <c r="H388" s="1">
        <v>2904</v>
      </c>
      <c r="I388" s="1">
        <v>3441</v>
      </c>
      <c r="K388" s="1">
        <v>3650</v>
      </c>
    </row>
    <row r="389" spans="1:11" ht="15" customHeight="1" x14ac:dyDescent="0.2">
      <c r="A389" s="5">
        <v>42642</v>
      </c>
      <c r="B389" s="5">
        <v>42613</v>
      </c>
      <c r="C389" s="1" t="s">
        <v>30</v>
      </c>
      <c r="D389" s="1" t="s">
        <v>19</v>
      </c>
      <c r="E389" s="1" t="s">
        <v>13</v>
      </c>
      <c r="F389" s="1">
        <v>0</v>
      </c>
      <c r="G389" s="1">
        <v>21</v>
      </c>
      <c r="H389" s="1">
        <v>49</v>
      </c>
      <c r="I389" s="1">
        <v>55</v>
      </c>
      <c r="K389" s="1">
        <v>67</v>
      </c>
    </row>
    <row r="390" spans="1:11" ht="15" customHeight="1" x14ac:dyDescent="0.2">
      <c r="A390" s="5">
        <v>42642</v>
      </c>
      <c r="B390" s="5">
        <v>42613</v>
      </c>
      <c r="C390" s="1" t="s">
        <v>30</v>
      </c>
      <c r="D390" s="1" t="s">
        <v>20</v>
      </c>
      <c r="E390" s="1" t="s">
        <v>10</v>
      </c>
      <c r="F390" s="1">
        <v>0</v>
      </c>
      <c r="G390" s="1">
        <v>32</v>
      </c>
      <c r="H390" s="1">
        <v>70</v>
      </c>
      <c r="I390" s="1">
        <v>81</v>
      </c>
      <c r="K390" s="1">
        <v>108</v>
      </c>
    </row>
    <row r="391" spans="1:11" ht="15" customHeight="1" x14ac:dyDescent="0.2">
      <c r="A391" s="5">
        <v>42642</v>
      </c>
      <c r="B391" s="5">
        <v>42613</v>
      </c>
      <c r="C391" s="1" t="s">
        <v>30</v>
      </c>
      <c r="D391" s="1" t="s">
        <v>20</v>
      </c>
      <c r="E391" s="1" t="s">
        <v>11</v>
      </c>
      <c r="F391" s="1">
        <v>0</v>
      </c>
      <c r="G391" s="1">
        <v>271</v>
      </c>
      <c r="H391" s="1">
        <v>723</v>
      </c>
      <c r="I391" s="1">
        <v>885</v>
      </c>
      <c r="K391" s="1">
        <v>977</v>
      </c>
    </row>
    <row r="392" spans="1:11" ht="15" customHeight="1" x14ac:dyDescent="0.2">
      <c r="A392" s="5">
        <v>42642</v>
      </c>
      <c r="B392" s="5">
        <v>42613</v>
      </c>
      <c r="C392" s="1" t="s">
        <v>30</v>
      </c>
      <c r="D392" s="1" t="s">
        <v>20</v>
      </c>
      <c r="E392" s="1" t="s">
        <v>12</v>
      </c>
      <c r="F392" s="1">
        <v>0</v>
      </c>
      <c r="G392" s="1">
        <v>1012</v>
      </c>
      <c r="H392" s="1">
        <v>2658</v>
      </c>
      <c r="I392" s="1">
        <v>3103</v>
      </c>
      <c r="K392" s="1">
        <v>3395</v>
      </c>
    </row>
    <row r="393" spans="1:11" ht="15" customHeight="1" x14ac:dyDescent="0.2">
      <c r="A393" s="5">
        <v>42642</v>
      </c>
      <c r="B393" s="5">
        <v>42613</v>
      </c>
      <c r="C393" s="1" t="s">
        <v>30</v>
      </c>
      <c r="D393" s="1" t="s">
        <v>20</v>
      </c>
      <c r="E393" s="1" t="s">
        <v>13</v>
      </c>
      <c r="F393" s="1">
        <v>0</v>
      </c>
      <c r="G393" s="1">
        <v>16</v>
      </c>
      <c r="H393" s="1">
        <v>38</v>
      </c>
      <c r="I393" s="1">
        <v>43</v>
      </c>
      <c r="K393" s="1">
        <v>39</v>
      </c>
    </row>
    <row r="394" spans="1:11" ht="15" customHeight="1" x14ac:dyDescent="0.2">
      <c r="A394" s="5">
        <v>42642</v>
      </c>
      <c r="B394" s="5">
        <v>42613</v>
      </c>
      <c r="C394" s="1" t="s">
        <v>30</v>
      </c>
      <c r="D394" s="1" t="s">
        <v>21</v>
      </c>
      <c r="E394" s="1" t="s">
        <v>10</v>
      </c>
      <c r="F394" s="1">
        <v>0</v>
      </c>
      <c r="G394" s="1">
        <v>14</v>
      </c>
      <c r="H394" s="1">
        <v>39</v>
      </c>
      <c r="I394" s="1">
        <v>53</v>
      </c>
      <c r="K394" s="1">
        <v>78</v>
      </c>
    </row>
    <row r="395" spans="1:11" ht="15" customHeight="1" x14ac:dyDescent="0.2">
      <c r="A395" s="5">
        <v>42642</v>
      </c>
      <c r="B395" s="5">
        <v>42613</v>
      </c>
      <c r="C395" s="1" t="s">
        <v>30</v>
      </c>
      <c r="D395" s="1" t="s">
        <v>21</v>
      </c>
      <c r="E395" s="1" t="s">
        <v>11</v>
      </c>
      <c r="F395" s="1">
        <v>0</v>
      </c>
      <c r="G395" s="1">
        <v>184</v>
      </c>
      <c r="H395" s="1">
        <v>481</v>
      </c>
      <c r="I395" s="1">
        <v>605</v>
      </c>
      <c r="K395" s="1">
        <v>685</v>
      </c>
    </row>
    <row r="396" spans="1:11" ht="15" customHeight="1" x14ac:dyDescent="0.2">
      <c r="A396" s="5">
        <v>42642</v>
      </c>
      <c r="B396" s="5">
        <v>42613</v>
      </c>
      <c r="C396" s="1" t="s">
        <v>30</v>
      </c>
      <c r="D396" s="1" t="s">
        <v>21</v>
      </c>
      <c r="E396" s="1" t="s">
        <v>12</v>
      </c>
      <c r="F396" s="1">
        <v>1</v>
      </c>
      <c r="G396" s="1">
        <v>836</v>
      </c>
      <c r="H396" s="1">
        <v>2338</v>
      </c>
      <c r="I396" s="1">
        <v>2758</v>
      </c>
      <c r="K396" s="1">
        <v>3134</v>
      </c>
    </row>
    <row r="397" spans="1:11" ht="15" customHeight="1" x14ac:dyDescent="0.2">
      <c r="A397" s="5">
        <v>42642</v>
      </c>
      <c r="B397" s="5">
        <v>42613</v>
      </c>
      <c r="C397" s="1" t="s">
        <v>30</v>
      </c>
      <c r="D397" s="1" t="s">
        <v>21</v>
      </c>
      <c r="E397" s="1" t="s">
        <v>13</v>
      </c>
      <c r="F397" s="1">
        <v>0</v>
      </c>
      <c r="G397" s="1">
        <v>12</v>
      </c>
      <c r="H397" s="1">
        <v>32</v>
      </c>
      <c r="I397" s="1">
        <v>38</v>
      </c>
      <c r="K397" s="1">
        <v>29</v>
      </c>
    </row>
    <row r="398" spans="1:11" ht="15" customHeight="1" x14ac:dyDescent="0.2">
      <c r="A398" s="5">
        <v>42642</v>
      </c>
      <c r="B398" s="5">
        <v>42613</v>
      </c>
      <c r="C398" s="1" t="s">
        <v>31</v>
      </c>
      <c r="D398" s="1" t="s">
        <v>9</v>
      </c>
      <c r="E398" s="1" t="s">
        <v>10</v>
      </c>
      <c r="F398" s="1">
        <v>1</v>
      </c>
      <c r="G398" s="1">
        <v>17</v>
      </c>
      <c r="H398" s="1">
        <v>33</v>
      </c>
      <c r="I398" s="1">
        <v>35</v>
      </c>
      <c r="K398" s="1">
        <v>99</v>
      </c>
    </row>
    <row r="399" spans="1:11" ht="15" customHeight="1" x14ac:dyDescent="0.2">
      <c r="A399" s="5">
        <v>42642</v>
      </c>
      <c r="B399" s="5">
        <v>42613</v>
      </c>
      <c r="C399" s="1" t="s">
        <v>31</v>
      </c>
      <c r="D399" s="1" t="s">
        <v>9</v>
      </c>
      <c r="E399" s="1" t="s">
        <v>11</v>
      </c>
      <c r="F399" s="1">
        <v>0</v>
      </c>
      <c r="G399" s="1">
        <v>39</v>
      </c>
      <c r="H399" s="1">
        <v>96</v>
      </c>
      <c r="I399" s="1">
        <v>115</v>
      </c>
      <c r="K399" s="1">
        <v>167</v>
      </c>
    </row>
    <row r="400" spans="1:11" ht="15" customHeight="1" x14ac:dyDescent="0.2">
      <c r="A400" s="5">
        <v>42642</v>
      </c>
      <c r="B400" s="5">
        <v>42613</v>
      </c>
      <c r="C400" s="1" t="s">
        <v>31</v>
      </c>
      <c r="D400" s="1" t="s">
        <v>9</v>
      </c>
      <c r="E400" s="1" t="s">
        <v>12</v>
      </c>
      <c r="F400" s="1">
        <v>2</v>
      </c>
      <c r="G400" s="1">
        <v>437</v>
      </c>
      <c r="H400" s="1">
        <v>1035</v>
      </c>
      <c r="I400" s="1">
        <v>1222</v>
      </c>
      <c r="K400" s="1">
        <v>1353</v>
      </c>
    </row>
    <row r="401" spans="1:11" ht="15" customHeight="1" x14ac:dyDescent="0.2">
      <c r="A401" s="5">
        <v>42642</v>
      </c>
      <c r="B401" s="5">
        <v>42613</v>
      </c>
      <c r="C401" s="1" t="s">
        <v>31</v>
      </c>
      <c r="D401" s="1" t="s">
        <v>9</v>
      </c>
      <c r="E401" s="1" t="s">
        <v>13</v>
      </c>
      <c r="F401" s="1">
        <v>0</v>
      </c>
      <c r="G401" s="1">
        <v>6</v>
      </c>
      <c r="H401" s="1">
        <v>14</v>
      </c>
      <c r="I401" s="1">
        <v>16</v>
      </c>
      <c r="K401" s="1">
        <v>10</v>
      </c>
    </row>
    <row r="402" spans="1:11" ht="15" customHeight="1" x14ac:dyDescent="0.2">
      <c r="A402" s="5">
        <v>42642</v>
      </c>
      <c r="B402" s="5">
        <v>42613</v>
      </c>
      <c r="C402" s="1" t="s">
        <v>31</v>
      </c>
      <c r="D402" s="1" t="s">
        <v>14</v>
      </c>
      <c r="E402" s="1" t="s">
        <v>10</v>
      </c>
      <c r="F402" s="1">
        <v>2</v>
      </c>
      <c r="G402" s="1">
        <v>32</v>
      </c>
      <c r="H402" s="1">
        <v>73</v>
      </c>
      <c r="I402" s="1">
        <v>79</v>
      </c>
      <c r="K402" s="1">
        <v>92</v>
      </c>
    </row>
    <row r="403" spans="1:11" ht="15" customHeight="1" x14ac:dyDescent="0.2">
      <c r="A403" s="5">
        <v>42642</v>
      </c>
      <c r="B403" s="5">
        <v>42613</v>
      </c>
      <c r="C403" s="1" t="s">
        <v>31</v>
      </c>
      <c r="D403" s="1" t="s">
        <v>14</v>
      </c>
      <c r="E403" s="1" t="s">
        <v>11</v>
      </c>
      <c r="F403" s="1">
        <v>0</v>
      </c>
      <c r="G403" s="1">
        <v>29</v>
      </c>
      <c r="H403" s="1">
        <v>59</v>
      </c>
      <c r="I403" s="1">
        <v>66</v>
      </c>
      <c r="K403" s="1">
        <v>118</v>
      </c>
    </row>
    <row r="404" spans="1:11" ht="15" customHeight="1" x14ac:dyDescent="0.2">
      <c r="A404" s="5">
        <v>42642</v>
      </c>
      <c r="B404" s="5">
        <v>42613</v>
      </c>
      <c r="C404" s="1" t="s">
        <v>31</v>
      </c>
      <c r="D404" s="1" t="s">
        <v>14</v>
      </c>
      <c r="E404" s="1" t="s">
        <v>12</v>
      </c>
      <c r="F404" s="1">
        <v>2</v>
      </c>
      <c r="G404" s="1">
        <v>385</v>
      </c>
      <c r="H404" s="1">
        <v>902</v>
      </c>
      <c r="I404" s="1">
        <v>1048</v>
      </c>
      <c r="K404" s="1">
        <v>1183</v>
      </c>
    </row>
    <row r="405" spans="1:11" ht="15" customHeight="1" x14ac:dyDescent="0.2">
      <c r="A405" s="5">
        <v>42642</v>
      </c>
      <c r="B405" s="5">
        <v>42613</v>
      </c>
      <c r="C405" s="1" t="s">
        <v>31</v>
      </c>
      <c r="D405" s="1" t="s">
        <v>14</v>
      </c>
      <c r="E405" s="1" t="s">
        <v>13</v>
      </c>
      <c r="F405" s="1">
        <v>1</v>
      </c>
      <c r="G405" s="1">
        <v>6</v>
      </c>
      <c r="H405" s="1">
        <v>12</v>
      </c>
      <c r="I405" s="1">
        <v>15</v>
      </c>
      <c r="K405" s="1">
        <v>24</v>
      </c>
    </row>
    <row r="406" spans="1:11" ht="15" customHeight="1" x14ac:dyDescent="0.2">
      <c r="A406" s="5">
        <v>42642</v>
      </c>
      <c r="B406" s="5">
        <v>42613</v>
      </c>
      <c r="C406" s="1" t="s">
        <v>31</v>
      </c>
      <c r="D406" s="1" t="s">
        <v>15</v>
      </c>
      <c r="E406" s="1" t="s">
        <v>10</v>
      </c>
      <c r="F406" s="1">
        <v>0</v>
      </c>
      <c r="G406" s="1">
        <v>35</v>
      </c>
      <c r="H406" s="1">
        <v>78</v>
      </c>
      <c r="I406" s="1">
        <v>84</v>
      </c>
      <c r="K406" s="1">
        <v>96</v>
      </c>
    </row>
    <row r="407" spans="1:11" ht="15" customHeight="1" x14ac:dyDescent="0.2">
      <c r="A407" s="5">
        <v>42642</v>
      </c>
      <c r="B407" s="5">
        <v>42613</v>
      </c>
      <c r="C407" s="1" t="s">
        <v>31</v>
      </c>
      <c r="D407" s="1" t="s">
        <v>15</v>
      </c>
      <c r="E407" s="1" t="s">
        <v>11</v>
      </c>
      <c r="F407" s="1">
        <v>0</v>
      </c>
      <c r="G407" s="1">
        <v>28</v>
      </c>
      <c r="H407" s="1">
        <v>65</v>
      </c>
      <c r="I407" s="1">
        <v>74</v>
      </c>
      <c r="K407" s="1">
        <v>137</v>
      </c>
    </row>
    <row r="408" spans="1:11" ht="15" customHeight="1" x14ac:dyDescent="0.2">
      <c r="A408" s="5">
        <v>42642</v>
      </c>
      <c r="B408" s="5">
        <v>42613</v>
      </c>
      <c r="C408" s="1" t="s">
        <v>31</v>
      </c>
      <c r="D408" s="1" t="s">
        <v>15</v>
      </c>
      <c r="E408" s="1" t="s">
        <v>12</v>
      </c>
      <c r="F408" s="1">
        <v>2</v>
      </c>
      <c r="G408" s="1">
        <v>376</v>
      </c>
      <c r="H408" s="1">
        <v>951</v>
      </c>
      <c r="I408" s="1">
        <v>1097</v>
      </c>
      <c r="K408" s="1">
        <v>1213</v>
      </c>
    </row>
    <row r="409" spans="1:11" ht="15" customHeight="1" x14ac:dyDescent="0.2">
      <c r="A409" s="5">
        <v>42642</v>
      </c>
      <c r="B409" s="5">
        <v>42613</v>
      </c>
      <c r="C409" s="1" t="s">
        <v>31</v>
      </c>
      <c r="D409" s="1" t="s">
        <v>15</v>
      </c>
      <c r="E409" s="1" t="s">
        <v>13</v>
      </c>
      <c r="F409" s="1">
        <v>0</v>
      </c>
      <c r="G409" s="1">
        <v>7</v>
      </c>
      <c r="H409" s="1">
        <v>15</v>
      </c>
      <c r="I409" s="1">
        <v>20</v>
      </c>
      <c r="K409" s="1">
        <v>20</v>
      </c>
    </row>
    <row r="410" spans="1:11" ht="15" customHeight="1" x14ac:dyDescent="0.2">
      <c r="A410" s="5">
        <v>42642</v>
      </c>
      <c r="B410" s="5">
        <v>42613</v>
      </c>
      <c r="C410" s="1" t="s">
        <v>31</v>
      </c>
      <c r="D410" s="1" t="s">
        <v>16</v>
      </c>
      <c r="E410" s="1" t="s">
        <v>10</v>
      </c>
      <c r="F410" s="1">
        <v>0</v>
      </c>
      <c r="G410" s="1">
        <v>28</v>
      </c>
      <c r="H410" s="1">
        <v>56</v>
      </c>
      <c r="I410" s="1">
        <v>61</v>
      </c>
      <c r="K410" s="1">
        <v>76</v>
      </c>
    </row>
    <row r="411" spans="1:11" ht="15" customHeight="1" x14ac:dyDescent="0.2">
      <c r="A411" s="5">
        <v>42642</v>
      </c>
      <c r="B411" s="5">
        <v>42613</v>
      </c>
      <c r="C411" s="1" t="s">
        <v>31</v>
      </c>
      <c r="D411" s="1" t="s">
        <v>16</v>
      </c>
      <c r="E411" s="1" t="s">
        <v>11</v>
      </c>
      <c r="F411" s="1">
        <v>0</v>
      </c>
      <c r="G411" s="1">
        <v>21</v>
      </c>
      <c r="H411" s="1">
        <v>62</v>
      </c>
      <c r="I411" s="1">
        <v>78</v>
      </c>
      <c r="K411" s="1">
        <v>157</v>
      </c>
    </row>
    <row r="412" spans="1:11" ht="15" customHeight="1" x14ac:dyDescent="0.2">
      <c r="A412" s="5">
        <v>42642</v>
      </c>
      <c r="B412" s="5">
        <v>42613</v>
      </c>
      <c r="C412" s="1" t="s">
        <v>31</v>
      </c>
      <c r="D412" s="1" t="s">
        <v>16</v>
      </c>
      <c r="E412" s="1" t="s">
        <v>12</v>
      </c>
      <c r="F412" s="1">
        <v>0</v>
      </c>
      <c r="G412" s="1">
        <v>501</v>
      </c>
      <c r="H412" s="1">
        <v>1220</v>
      </c>
      <c r="I412" s="1">
        <v>1391</v>
      </c>
      <c r="K412" s="1">
        <v>1484</v>
      </c>
    </row>
    <row r="413" spans="1:11" ht="15" customHeight="1" x14ac:dyDescent="0.2">
      <c r="A413" s="5">
        <v>42642</v>
      </c>
      <c r="B413" s="5">
        <v>42613</v>
      </c>
      <c r="C413" s="1" t="s">
        <v>31</v>
      </c>
      <c r="D413" s="1" t="s">
        <v>16</v>
      </c>
      <c r="E413" s="1" t="s">
        <v>13</v>
      </c>
      <c r="F413" s="1">
        <v>0</v>
      </c>
      <c r="G413" s="1">
        <v>9</v>
      </c>
      <c r="H413" s="1">
        <v>21</v>
      </c>
      <c r="I413" s="1">
        <v>22</v>
      </c>
      <c r="K413" s="1">
        <v>14</v>
      </c>
    </row>
    <row r="414" spans="1:11" ht="15" customHeight="1" x14ac:dyDescent="0.2">
      <c r="A414" s="5">
        <v>42642</v>
      </c>
      <c r="B414" s="5">
        <v>42613</v>
      </c>
      <c r="C414" s="1" t="s">
        <v>31</v>
      </c>
      <c r="D414" s="1" t="s">
        <v>17</v>
      </c>
      <c r="E414" s="1" t="s">
        <v>10</v>
      </c>
      <c r="F414" s="1">
        <v>0</v>
      </c>
      <c r="G414" s="1">
        <v>17</v>
      </c>
      <c r="H414" s="1">
        <v>36</v>
      </c>
      <c r="I414" s="1">
        <v>43</v>
      </c>
      <c r="K414" s="1">
        <v>72</v>
      </c>
    </row>
    <row r="415" spans="1:11" ht="15" customHeight="1" x14ac:dyDescent="0.2">
      <c r="A415" s="5">
        <v>42642</v>
      </c>
      <c r="B415" s="5">
        <v>42613</v>
      </c>
      <c r="C415" s="1" t="s">
        <v>31</v>
      </c>
      <c r="D415" s="1" t="s">
        <v>17</v>
      </c>
      <c r="E415" s="1" t="s">
        <v>11</v>
      </c>
      <c r="F415" s="1">
        <v>0</v>
      </c>
      <c r="G415" s="1">
        <v>34</v>
      </c>
      <c r="H415" s="1">
        <v>90</v>
      </c>
      <c r="I415" s="1">
        <v>113</v>
      </c>
      <c r="K415" s="1">
        <v>136</v>
      </c>
    </row>
    <row r="416" spans="1:11" ht="15" customHeight="1" x14ac:dyDescent="0.2">
      <c r="A416" s="5">
        <v>42642</v>
      </c>
      <c r="B416" s="5">
        <v>42613</v>
      </c>
      <c r="C416" s="1" t="s">
        <v>31</v>
      </c>
      <c r="D416" s="1" t="s">
        <v>17</v>
      </c>
      <c r="E416" s="1" t="s">
        <v>12</v>
      </c>
      <c r="F416" s="1">
        <v>2</v>
      </c>
      <c r="G416" s="1">
        <v>529</v>
      </c>
      <c r="H416" s="1">
        <v>1378</v>
      </c>
      <c r="I416" s="1">
        <v>1567</v>
      </c>
      <c r="K416" s="1">
        <v>1652</v>
      </c>
    </row>
    <row r="417" spans="1:11" ht="15" customHeight="1" x14ac:dyDescent="0.2">
      <c r="A417" s="5">
        <v>42642</v>
      </c>
      <c r="B417" s="5">
        <v>42613</v>
      </c>
      <c r="C417" s="1" t="s">
        <v>31</v>
      </c>
      <c r="D417" s="1" t="s">
        <v>17</v>
      </c>
      <c r="E417" s="1" t="s">
        <v>13</v>
      </c>
      <c r="F417" s="1">
        <v>0</v>
      </c>
      <c r="G417" s="1">
        <v>8</v>
      </c>
      <c r="H417" s="1">
        <v>14</v>
      </c>
      <c r="I417" s="1">
        <v>15</v>
      </c>
      <c r="K417" s="1">
        <v>14</v>
      </c>
    </row>
    <row r="418" spans="1:11" ht="15" customHeight="1" x14ac:dyDescent="0.2">
      <c r="A418" s="5">
        <v>42642</v>
      </c>
      <c r="B418" s="5">
        <v>42613</v>
      </c>
      <c r="C418" s="1" t="s">
        <v>31</v>
      </c>
      <c r="D418" s="1" t="s">
        <v>18</v>
      </c>
      <c r="E418" s="1" t="s">
        <v>10</v>
      </c>
      <c r="F418" s="1">
        <v>1</v>
      </c>
      <c r="G418" s="1">
        <v>9</v>
      </c>
      <c r="H418" s="1">
        <v>32</v>
      </c>
      <c r="I418" s="1">
        <v>37</v>
      </c>
      <c r="K418" s="1">
        <v>68</v>
      </c>
    </row>
    <row r="419" spans="1:11" ht="15" customHeight="1" x14ac:dyDescent="0.2">
      <c r="A419" s="5">
        <v>42642</v>
      </c>
      <c r="B419" s="5">
        <v>42613</v>
      </c>
      <c r="C419" s="1" t="s">
        <v>31</v>
      </c>
      <c r="D419" s="1" t="s">
        <v>18</v>
      </c>
      <c r="E419" s="1" t="s">
        <v>11</v>
      </c>
      <c r="F419" s="1">
        <v>0</v>
      </c>
      <c r="G419" s="1">
        <v>37</v>
      </c>
      <c r="H419" s="1">
        <v>94</v>
      </c>
      <c r="I419" s="1">
        <v>101</v>
      </c>
      <c r="K419" s="1">
        <v>122</v>
      </c>
    </row>
    <row r="420" spans="1:11" ht="15" customHeight="1" x14ac:dyDescent="0.2">
      <c r="A420" s="5">
        <v>42642</v>
      </c>
      <c r="B420" s="5">
        <v>42613</v>
      </c>
      <c r="C420" s="1" t="s">
        <v>31</v>
      </c>
      <c r="D420" s="1" t="s">
        <v>18</v>
      </c>
      <c r="E420" s="1" t="s">
        <v>12</v>
      </c>
      <c r="F420" s="1">
        <v>1</v>
      </c>
      <c r="G420" s="1">
        <v>530</v>
      </c>
      <c r="H420" s="1">
        <v>1434</v>
      </c>
      <c r="I420" s="1">
        <v>1635</v>
      </c>
      <c r="K420" s="1">
        <v>1736</v>
      </c>
    </row>
    <row r="421" spans="1:11" ht="15" customHeight="1" x14ac:dyDescent="0.2">
      <c r="A421" s="5">
        <v>42642</v>
      </c>
      <c r="B421" s="5">
        <v>42613</v>
      </c>
      <c r="C421" s="1" t="s">
        <v>31</v>
      </c>
      <c r="D421" s="1" t="s">
        <v>18</v>
      </c>
      <c r="E421" s="1" t="s">
        <v>13</v>
      </c>
      <c r="F421" s="1">
        <v>0</v>
      </c>
      <c r="G421" s="1">
        <v>5</v>
      </c>
      <c r="H421" s="1">
        <v>9</v>
      </c>
      <c r="I421" s="1">
        <v>11</v>
      </c>
      <c r="K421" s="1">
        <v>12</v>
      </c>
    </row>
    <row r="422" spans="1:11" ht="15" customHeight="1" x14ac:dyDescent="0.2">
      <c r="A422" s="5">
        <v>42642</v>
      </c>
      <c r="B422" s="5">
        <v>42613</v>
      </c>
      <c r="C422" s="1" t="s">
        <v>31</v>
      </c>
      <c r="D422" s="1" t="s">
        <v>19</v>
      </c>
      <c r="E422" s="1" t="s">
        <v>10</v>
      </c>
      <c r="F422" s="1">
        <v>0</v>
      </c>
      <c r="G422" s="1">
        <v>6</v>
      </c>
      <c r="H422" s="1">
        <v>16</v>
      </c>
      <c r="I422" s="1">
        <v>17</v>
      </c>
      <c r="K422" s="1">
        <v>50</v>
      </c>
    </row>
    <row r="423" spans="1:11" ht="15" customHeight="1" x14ac:dyDescent="0.2">
      <c r="A423" s="5">
        <v>42642</v>
      </c>
      <c r="B423" s="5">
        <v>42613</v>
      </c>
      <c r="C423" s="1" t="s">
        <v>31</v>
      </c>
      <c r="D423" s="1" t="s">
        <v>19</v>
      </c>
      <c r="E423" s="1" t="s">
        <v>11</v>
      </c>
      <c r="F423" s="1">
        <v>0</v>
      </c>
      <c r="G423" s="1">
        <v>21</v>
      </c>
      <c r="H423" s="1">
        <v>70</v>
      </c>
      <c r="I423" s="1">
        <v>78</v>
      </c>
      <c r="K423" s="1">
        <v>83</v>
      </c>
    </row>
    <row r="424" spans="1:11" ht="15" customHeight="1" x14ac:dyDescent="0.2">
      <c r="A424" s="5">
        <v>42642</v>
      </c>
      <c r="B424" s="5">
        <v>42613</v>
      </c>
      <c r="C424" s="1" t="s">
        <v>31</v>
      </c>
      <c r="D424" s="1" t="s">
        <v>19</v>
      </c>
      <c r="E424" s="1" t="s">
        <v>12</v>
      </c>
      <c r="F424" s="1">
        <v>1</v>
      </c>
      <c r="G424" s="1">
        <v>524</v>
      </c>
      <c r="H424" s="1">
        <v>1336</v>
      </c>
      <c r="I424" s="1">
        <v>1502</v>
      </c>
      <c r="K424" s="1">
        <v>1689</v>
      </c>
    </row>
    <row r="425" spans="1:11" ht="15" customHeight="1" x14ac:dyDescent="0.2">
      <c r="A425" s="5">
        <v>42642</v>
      </c>
      <c r="B425" s="5">
        <v>42613</v>
      </c>
      <c r="C425" s="1" t="s">
        <v>31</v>
      </c>
      <c r="D425" s="1" t="s">
        <v>19</v>
      </c>
      <c r="E425" s="1" t="s">
        <v>13</v>
      </c>
      <c r="F425" s="1">
        <v>0</v>
      </c>
      <c r="G425" s="1">
        <v>1</v>
      </c>
      <c r="H425" s="1">
        <v>4</v>
      </c>
      <c r="I425" s="1">
        <v>4</v>
      </c>
      <c r="K425" s="1">
        <v>9</v>
      </c>
    </row>
    <row r="426" spans="1:11" ht="15" customHeight="1" x14ac:dyDescent="0.2">
      <c r="A426" s="5">
        <v>42642</v>
      </c>
      <c r="B426" s="5">
        <v>42613</v>
      </c>
      <c r="C426" s="1" t="s">
        <v>31</v>
      </c>
      <c r="D426" s="1" t="s">
        <v>20</v>
      </c>
      <c r="E426" s="1" t="s">
        <v>10</v>
      </c>
      <c r="F426" s="1">
        <v>0</v>
      </c>
      <c r="G426" s="1">
        <v>3</v>
      </c>
      <c r="H426" s="1">
        <v>6</v>
      </c>
      <c r="I426" s="1">
        <v>7</v>
      </c>
      <c r="K426" s="1">
        <v>32</v>
      </c>
    </row>
    <row r="427" spans="1:11" ht="15" customHeight="1" x14ac:dyDescent="0.2">
      <c r="A427" s="5">
        <v>42642</v>
      </c>
      <c r="B427" s="5">
        <v>42613</v>
      </c>
      <c r="C427" s="1" t="s">
        <v>31</v>
      </c>
      <c r="D427" s="1" t="s">
        <v>20</v>
      </c>
      <c r="E427" s="1" t="s">
        <v>11</v>
      </c>
      <c r="F427" s="1">
        <v>0</v>
      </c>
      <c r="G427" s="1">
        <v>17</v>
      </c>
      <c r="H427" s="1">
        <v>44</v>
      </c>
      <c r="I427" s="1">
        <v>51</v>
      </c>
      <c r="K427" s="1">
        <v>68</v>
      </c>
    </row>
    <row r="428" spans="1:11" ht="15" customHeight="1" x14ac:dyDescent="0.2">
      <c r="A428" s="5">
        <v>42642</v>
      </c>
      <c r="B428" s="5">
        <v>42613</v>
      </c>
      <c r="C428" s="1" t="s">
        <v>31</v>
      </c>
      <c r="D428" s="1" t="s">
        <v>20</v>
      </c>
      <c r="E428" s="1" t="s">
        <v>12</v>
      </c>
      <c r="F428" s="1">
        <v>1</v>
      </c>
      <c r="G428" s="1">
        <v>393</v>
      </c>
      <c r="H428" s="1">
        <v>1137</v>
      </c>
      <c r="I428" s="1">
        <v>1285</v>
      </c>
      <c r="K428" s="1">
        <v>1440</v>
      </c>
    </row>
    <row r="429" spans="1:11" ht="15" customHeight="1" x14ac:dyDescent="0.2">
      <c r="A429" s="5">
        <v>42642</v>
      </c>
      <c r="B429" s="5">
        <v>42613</v>
      </c>
      <c r="C429" s="1" t="s">
        <v>31</v>
      </c>
      <c r="D429" s="1" t="s">
        <v>20</v>
      </c>
      <c r="E429" s="1" t="s">
        <v>13</v>
      </c>
      <c r="F429" s="1">
        <v>0</v>
      </c>
      <c r="G429" s="1">
        <v>3</v>
      </c>
      <c r="H429" s="1">
        <v>5</v>
      </c>
      <c r="I429" s="1">
        <v>6</v>
      </c>
      <c r="K429" s="1">
        <v>4</v>
      </c>
    </row>
    <row r="430" spans="1:11" ht="15" customHeight="1" x14ac:dyDescent="0.2">
      <c r="A430" s="5">
        <v>42642</v>
      </c>
      <c r="B430" s="5">
        <v>42613</v>
      </c>
      <c r="C430" s="1" t="s">
        <v>31</v>
      </c>
      <c r="D430" s="1" t="s">
        <v>21</v>
      </c>
      <c r="E430" s="1" t="s">
        <v>10</v>
      </c>
      <c r="F430" s="1">
        <v>0</v>
      </c>
      <c r="G430" s="1">
        <v>1</v>
      </c>
      <c r="H430" s="1">
        <v>5</v>
      </c>
      <c r="I430" s="1">
        <v>6</v>
      </c>
      <c r="K430" s="1">
        <v>21</v>
      </c>
    </row>
    <row r="431" spans="1:11" ht="15" customHeight="1" x14ac:dyDescent="0.2">
      <c r="A431" s="5">
        <v>42642</v>
      </c>
      <c r="B431" s="5">
        <v>42613</v>
      </c>
      <c r="C431" s="1" t="s">
        <v>31</v>
      </c>
      <c r="D431" s="1" t="s">
        <v>21</v>
      </c>
      <c r="E431" s="1" t="s">
        <v>11</v>
      </c>
      <c r="F431" s="1">
        <v>0</v>
      </c>
      <c r="G431" s="1">
        <v>8</v>
      </c>
      <c r="H431" s="1">
        <v>27</v>
      </c>
      <c r="I431" s="1">
        <v>34</v>
      </c>
      <c r="K431" s="1">
        <v>42</v>
      </c>
    </row>
    <row r="432" spans="1:11" ht="15" customHeight="1" x14ac:dyDescent="0.2">
      <c r="A432" s="5">
        <v>42642</v>
      </c>
      <c r="B432" s="5">
        <v>42613</v>
      </c>
      <c r="C432" s="1" t="s">
        <v>31</v>
      </c>
      <c r="D432" s="1" t="s">
        <v>21</v>
      </c>
      <c r="E432" s="1" t="s">
        <v>12</v>
      </c>
      <c r="F432" s="1">
        <v>0</v>
      </c>
      <c r="G432" s="1">
        <v>387</v>
      </c>
      <c r="H432" s="1">
        <v>985</v>
      </c>
      <c r="I432" s="1">
        <v>1116</v>
      </c>
      <c r="K432" s="1">
        <v>1330</v>
      </c>
    </row>
    <row r="433" spans="1:11" ht="15" customHeight="1" x14ac:dyDescent="0.2">
      <c r="A433" s="5">
        <v>42642</v>
      </c>
      <c r="B433" s="5">
        <v>42613</v>
      </c>
      <c r="C433" s="1" t="s">
        <v>31</v>
      </c>
      <c r="D433" s="1" t="s">
        <v>21</v>
      </c>
      <c r="E433" s="1" t="s">
        <v>13</v>
      </c>
      <c r="F433" s="1">
        <v>0</v>
      </c>
      <c r="G433" s="1">
        <v>1</v>
      </c>
      <c r="H433" s="1">
        <v>4</v>
      </c>
      <c r="I433" s="1">
        <v>4</v>
      </c>
      <c r="K433" s="1">
        <v>4</v>
      </c>
    </row>
    <row r="434" spans="1:11" ht="15" customHeight="1" x14ac:dyDescent="0.2">
      <c r="A434" s="5">
        <v>42642</v>
      </c>
      <c r="B434" s="5">
        <v>42613</v>
      </c>
      <c r="C434" s="1" t="s">
        <v>32</v>
      </c>
      <c r="D434" s="1" t="s">
        <v>9</v>
      </c>
      <c r="E434" s="1" t="s">
        <v>10</v>
      </c>
      <c r="F434" s="1">
        <v>11</v>
      </c>
      <c r="G434" s="1">
        <v>211</v>
      </c>
      <c r="H434" s="1">
        <v>391</v>
      </c>
      <c r="I434" s="1">
        <v>454</v>
      </c>
      <c r="K434" s="1">
        <v>903</v>
      </c>
    </row>
    <row r="435" spans="1:11" ht="15" customHeight="1" x14ac:dyDescent="0.2">
      <c r="A435" s="5">
        <v>42642</v>
      </c>
      <c r="B435" s="5">
        <v>42613</v>
      </c>
      <c r="C435" s="1" t="s">
        <v>32</v>
      </c>
      <c r="D435" s="1" t="s">
        <v>9</v>
      </c>
      <c r="E435" s="1" t="s">
        <v>11</v>
      </c>
      <c r="F435" s="1">
        <v>3</v>
      </c>
      <c r="G435" s="1">
        <v>287</v>
      </c>
      <c r="H435" s="1">
        <v>689</v>
      </c>
      <c r="I435" s="1">
        <v>832</v>
      </c>
      <c r="K435" s="1">
        <v>1110</v>
      </c>
    </row>
    <row r="436" spans="1:11" ht="15" customHeight="1" x14ac:dyDescent="0.2">
      <c r="A436" s="5">
        <v>42642</v>
      </c>
      <c r="B436" s="5">
        <v>42613</v>
      </c>
      <c r="C436" s="1" t="s">
        <v>32</v>
      </c>
      <c r="D436" s="1" t="s">
        <v>9</v>
      </c>
      <c r="E436" s="1" t="s">
        <v>12</v>
      </c>
      <c r="F436" s="1">
        <v>39</v>
      </c>
      <c r="G436" s="1">
        <v>2745</v>
      </c>
      <c r="H436" s="1">
        <v>6159</v>
      </c>
      <c r="I436" s="1">
        <v>7551</v>
      </c>
      <c r="K436" s="1">
        <v>7065</v>
      </c>
    </row>
    <row r="437" spans="1:11" ht="15" customHeight="1" x14ac:dyDescent="0.2">
      <c r="A437" s="5">
        <v>42642</v>
      </c>
      <c r="B437" s="5">
        <v>42613</v>
      </c>
      <c r="C437" s="1" t="s">
        <v>32</v>
      </c>
      <c r="D437" s="1" t="s">
        <v>9</v>
      </c>
      <c r="E437" s="1" t="s">
        <v>13</v>
      </c>
      <c r="F437" s="1">
        <v>6</v>
      </c>
      <c r="G437" s="1">
        <v>74</v>
      </c>
      <c r="H437" s="1">
        <v>177</v>
      </c>
      <c r="I437" s="1">
        <v>217</v>
      </c>
      <c r="K437" s="1">
        <v>246</v>
      </c>
    </row>
    <row r="438" spans="1:11" ht="15" customHeight="1" x14ac:dyDescent="0.2">
      <c r="A438" s="5">
        <v>42642</v>
      </c>
      <c r="B438" s="5">
        <v>42613</v>
      </c>
      <c r="C438" s="1" t="s">
        <v>32</v>
      </c>
      <c r="D438" s="1" t="s">
        <v>14</v>
      </c>
      <c r="E438" s="1" t="s">
        <v>10</v>
      </c>
      <c r="F438" s="1">
        <v>13</v>
      </c>
      <c r="G438" s="1">
        <v>258</v>
      </c>
      <c r="H438" s="1">
        <v>564</v>
      </c>
      <c r="I438" s="1">
        <v>658</v>
      </c>
      <c r="K438" s="1">
        <v>984</v>
      </c>
    </row>
    <row r="439" spans="1:11" ht="15" customHeight="1" x14ac:dyDescent="0.2">
      <c r="A439" s="5">
        <v>42642</v>
      </c>
      <c r="B439" s="5">
        <v>42613</v>
      </c>
      <c r="C439" s="1" t="s">
        <v>32</v>
      </c>
      <c r="D439" s="1" t="s">
        <v>14</v>
      </c>
      <c r="E439" s="1" t="s">
        <v>11</v>
      </c>
      <c r="F439" s="1">
        <v>1</v>
      </c>
      <c r="G439" s="1">
        <v>230</v>
      </c>
      <c r="H439" s="1">
        <v>505</v>
      </c>
      <c r="I439" s="1">
        <v>622</v>
      </c>
      <c r="K439" s="1">
        <v>954</v>
      </c>
    </row>
    <row r="440" spans="1:11" ht="15" customHeight="1" x14ac:dyDescent="0.2">
      <c r="A440" s="5">
        <v>42642</v>
      </c>
      <c r="B440" s="5">
        <v>42613</v>
      </c>
      <c r="C440" s="1" t="s">
        <v>32</v>
      </c>
      <c r="D440" s="1" t="s">
        <v>14</v>
      </c>
      <c r="E440" s="1" t="s">
        <v>12</v>
      </c>
      <c r="F440" s="1">
        <v>21</v>
      </c>
      <c r="G440" s="1">
        <v>2473</v>
      </c>
      <c r="H440" s="1">
        <v>5940</v>
      </c>
      <c r="I440" s="1">
        <v>7128</v>
      </c>
      <c r="K440" s="1">
        <v>7230</v>
      </c>
    </row>
    <row r="441" spans="1:11" ht="15" customHeight="1" x14ac:dyDescent="0.2">
      <c r="A441" s="5">
        <v>42642</v>
      </c>
      <c r="B441" s="5">
        <v>42613</v>
      </c>
      <c r="C441" s="1" t="s">
        <v>32</v>
      </c>
      <c r="D441" s="1" t="s">
        <v>14</v>
      </c>
      <c r="E441" s="1" t="s">
        <v>13</v>
      </c>
      <c r="F441" s="1">
        <v>0</v>
      </c>
      <c r="G441" s="1">
        <v>63</v>
      </c>
      <c r="H441" s="1">
        <v>147</v>
      </c>
      <c r="I441" s="1">
        <v>189</v>
      </c>
      <c r="K441" s="1">
        <v>188</v>
      </c>
    </row>
    <row r="442" spans="1:11" ht="15" customHeight="1" x14ac:dyDescent="0.2">
      <c r="A442" s="5">
        <v>42642</v>
      </c>
      <c r="B442" s="5">
        <v>42613</v>
      </c>
      <c r="C442" s="1" t="s">
        <v>32</v>
      </c>
      <c r="D442" s="1" t="s">
        <v>15</v>
      </c>
      <c r="E442" s="1" t="s">
        <v>10</v>
      </c>
      <c r="F442" s="1">
        <v>4</v>
      </c>
      <c r="G442" s="1">
        <v>211</v>
      </c>
      <c r="H442" s="1">
        <v>486</v>
      </c>
      <c r="I442" s="1">
        <v>567</v>
      </c>
      <c r="K442" s="1">
        <v>725</v>
      </c>
    </row>
    <row r="443" spans="1:11" ht="15" customHeight="1" x14ac:dyDescent="0.2">
      <c r="A443" s="5">
        <v>42642</v>
      </c>
      <c r="B443" s="5">
        <v>42613</v>
      </c>
      <c r="C443" s="1" t="s">
        <v>32</v>
      </c>
      <c r="D443" s="1" t="s">
        <v>15</v>
      </c>
      <c r="E443" s="1" t="s">
        <v>11</v>
      </c>
      <c r="F443" s="1">
        <v>0</v>
      </c>
      <c r="G443" s="1">
        <v>179</v>
      </c>
      <c r="H443" s="1">
        <v>440</v>
      </c>
      <c r="I443" s="1">
        <v>569</v>
      </c>
      <c r="K443" s="1">
        <v>868</v>
      </c>
    </row>
    <row r="444" spans="1:11" ht="15" customHeight="1" x14ac:dyDescent="0.2">
      <c r="A444" s="5">
        <v>42642</v>
      </c>
      <c r="B444" s="5">
        <v>42613</v>
      </c>
      <c r="C444" s="1" t="s">
        <v>32</v>
      </c>
      <c r="D444" s="1" t="s">
        <v>15</v>
      </c>
      <c r="E444" s="1" t="s">
        <v>12</v>
      </c>
      <c r="F444" s="1">
        <v>11</v>
      </c>
      <c r="G444" s="1">
        <v>2443</v>
      </c>
      <c r="H444" s="1">
        <v>6045</v>
      </c>
      <c r="I444" s="1">
        <v>7164</v>
      </c>
      <c r="K444" s="1">
        <v>7303</v>
      </c>
    </row>
    <row r="445" spans="1:11" ht="15" customHeight="1" x14ac:dyDescent="0.2">
      <c r="A445" s="5">
        <v>42642</v>
      </c>
      <c r="B445" s="5">
        <v>42613</v>
      </c>
      <c r="C445" s="1" t="s">
        <v>32</v>
      </c>
      <c r="D445" s="1" t="s">
        <v>15</v>
      </c>
      <c r="E445" s="1" t="s">
        <v>13</v>
      </c>
      <c r="F445" s="1">
        <v>0</v>
      </c>
      <c r="G445" s="1">
        <v>56</v>
      </c>
      <c r="H445" s="1">
        <v>131</v>
      </c>
      <c r="I445" s="1">
        <v>162</v>
      </c>
      <c r="K445" s="1">
        <v>156</v>
      </c>
    </row>
    <row r="446" spans="1:11" ht="15" customHeight="1" x14ac:dyDescent="0.2">
      <c r="A446" s="5">
        <v>42642</v>
      </c>
      <c r="B446" s="5">
        <v>42613</v>
      </c>
      <c r="C446" s="1" t="s">
        <v>32</v>
      </c>
      <c r="D446" s="1" t="s">
        <v>16</v>
      </c>
      <c r="E446" s="1" t="s">
        <v>10</v>
      </c>
      <c r="F446" s="1">
        <v>4</v>
      </c>
      <c r="G446" s="1">
        <v>157</v>
      </c>
      <c r="H446" s="1">
        <v>351</v>
      </c>
      <c r="I446" s="1">
        <v>423</v>
      </c>
      <c r="K446" s="1">
        <v>534</v>
      </c>
    </row>
    <row r="447" spans="1:11" ht="15" customHeight="1" x14ac:dyDescent="0.2">
      <c r="A447" s="5">
        <v>42642</v>
      </c>
      <c r="B447" s="5">
        <v>42613</v>
      </c>
      <c r="C447" s="1" t="s">
        <v>32</v>
      </c>
      <c r="D447" s="1" t="s">
        <v>16</v>
      </c>
      <c r="E447" s="1" t="s">
        <v>11</v>
      </c>
      <c r="F447" s="1">
        <v>0</v>
      </c>
      <c r="G447" s="1">
        <v>152</v>
      </c>
      <c r="H447" s="1">
        <v>422</v>
      </c>
      <c r="I447" s="1">
        <v>529</v>
      </c>
      <c r="K447" s="1">
        <v>854</v>
      </c>
    </row>
    <row r="448" spans="1:11" ht="15" customHeight="1" x14ac:dyDescent="0.2">
      <c r="A448" s="5">
        <v>42642</v>
      </c>
      <c r="B448" s="5">
        <v>42613</v>
      </c>
      <c r="C448" s="1" t="s">
        <v>32</v>
      </c>
      <c r="D448" s="1" t="s">
        <v>16</v>
      </c>
      <c r="E448" s="1" t="s">
        <v>12</v>
      </c>
      <c r="F448" s="1">
        <v>8</v>
      </c>
      <c r="G448" s="1">
        <v>2574</v>
      </c>
      <c r="H448" s="1">
        <v>6682</v>
      </c>
      <c r="I448" s="1">
        <v>7834</v>
      </c>
      <c r="K448" s="1">
        <v>8001</v>
      </c>
    </row>
    <row r="449" spans="1:11" ht="15" customHeight="1" x14ac:dyDescent="0.2">
      <c r="A449" s="5">
        <v>42642</v>
      </c>
      <c r="B449" s="5">
        <v>42613</v>
      </c>
      <c r="C449" s="1" t="s">
        <v>32</v>
      </c>
      <c r="D449" s="1" t="s">
        <v>16</v>
      </c>
      <c r="E449" s="1" t="s">
        <v>13</v>
      </c>
      <c r="F449" s="1">
        <v>0</v>
      </c>
      <c r="G449" s="1">
        <v>48</v>
      </c>
      <c r="H449" s="1">
        <v>116</v>
      </c>
      <c r="I449" s="1">
        <v>147</v>
      </c>
      <c r="K449" s="1">
        <v>159</v>
      </c>
    </row>
    <row r="450" spans="1:11" ht="15" customHeight="1" x14ac:dyDescent="0.2">
      <c r="A450" s="5">
        <v>42642</v>
      </c>
      <c r="B450" s="5">
        <v>42613</v>
      </c>
      <c r="C450" s="1" t="s">
        <v>32</v>
      </c>
      <c r="D450" s="1" t="s">
        <v>17</v>
      </c>
      <c r="E450" s="1" t="s">
        <v>10</v>
      </c>
      <c r="F450" s="1">
        <v>0</v>
      </c>
      <c r="G450" s="1">
        <v>111</v>
      </c>
      <c r="H450" s="1">
        <v>330</v>
      </c>
      <c r="I450" s="1">
        <v>382</v>
      </c>
      <c r="K450" s="1">
        <v>506</v>
      </c>
    </row>
    <row r="451" spans="1:11" ht="15" customHeight="1" x14ac:dyDescent="0.2">
      <c r="A451" s="5">
        <v>42642</v>
      </c>
      <c r="B451" s="5">
        <v>42613</v>
      </c>
      <c r="C451" s="1" t="s">
        <v>32</v>
      </c>
      <c r="D451" s="1" t="s">
        <v>17</v>
      </c>
      <c r="E451" s="1" t="s">
        <v>11</v>
      </c>
      <c r="F451" s="1">
        <v>0</v>
      </c>
      <c r="G451" s="1">
        <v>242</v>
      </c>
      <c r="H451" s="1">
        <v>573</v>
      </c>
      <c r="I451" s="1">
        <v>678</v>
      </c>
      <c r="K451" s="1">
        <v>821</v>
      </c>
    </row>
    <row r="452" spans="1:11" ht="15" customHeight="1" x14ac:dyDescent="0.2">
      <c r="A452" s="5">
        <v>42642</v>
      </c>
      <c r="B452" s="5">
        <v>42613</v>
      </c>
      <c r="C452" s="1" t="s">
        <v>32</v>
      </c>
      <c r="D452" s="1" t="s">
        <v>17</v>
      </c>
      <c r="E452" s="1" t="s">
        <v>12</v>
      </c>
      <c r="F452" s="1">
        <v>3</v>
      </c>
      <c r="G452" s="1">
        <v>2676</v>
      </c>
      <c r="H452" s="1">
        <v>6881</v>
      </c>
      <c r="I452" s="1">
        <v>8087</v>
      </c>
      <c r="K452" s="1">
        <v>8321</v>
      </c>
    </row>
    <row r="453" spans="1:11" ht="15" customHeight="1" x14ac:dyDescent="0.2">
      <c r="A453" s="5">
        <v>42642</v>
      </c>
      <c r="B453" s="5">
        <v>42613</v>
      </c>
      <c r="C453" s="1" t="s">
        <v>32</v>
      </c>
      <c r="D453" s="1" t="s">
        <v>17</v>
      </c>
      <c r="E453" s="1" t="s">
        <v>13</v>
      </c>
      <c r="F453" s="1">
        <v>0</v>
      </c>
      <c r="G453" s="1">
        <v>50</v>
      </c>
      <c r="H453" s="1">
        <v>122</v>
      </c>
      <c r="I453" s="1">
        <v>155</v>
      </c>
      <c r="K453" s="1">
        <v>144</v>
      </c>
    </row>
    <row r="454" spans="1:11" ht="15" customHeight="1" x14ac:dyDescent="0.2">
      <c r="A454" s="5">
        <v>42642</v>
      </c>
      <c r="B454" s="5">
        <v>42613</v>
      </c>
      <c r="C454" s="1" t="s">
        <v>32</v>
      </c>
      <c r="D454" s="1" t="s">
        <v>18</v>
      </c>
      <c r="E454" s="1" t="s">
        <v>10</v>
      </c>
      <c r="F454" s="1">
        <v>0</v>
      </c>
      <c r="G454" s="1">
        <v>118</v>
      </c>
      <c r="H454" s="1">
        <v>290</v>
      </c>
      <c r="I454" s="1">
        <v>317</v>
      </c>
      <c r="K454" s="1">
        <v>419</v>
      </c>
    </row>
    <row r="455" spans="1:11" ht="15" customHeight="1" x14ac:dyDescent="0.2">
      <c r="A455" s="5">
        <v>42642</v>
      </c>
      <c r="B455" s="5">
        <v>42613</v>
      </c>
      <c r="C455" s="1" t="s">
        <v>32</v>
      </c>
      <c r="D455" s="1" t="s">
        <v>18</v>
      </c>
      <c r="E455" s="1" t="s">
        <v>11</v>
      </c>
      <c r="F455" s="1">
        <v>0</v>
      </c>
      <c r="G455" s="1">
        <v>187</v>
      </c>
      <c r="H455" s="1">
        <v>497</v>
      </c>
      <c r="I455" s="1">
        <v>606</v>
      </c>
      <c r="K455" s="1">
        <v>723</v>
      </c>
    </row>
    <row r="456" spans="1:11" ht="15" customHeight="1" x14ac:dyDescent="0.2">
      <c r="A456" s="5">
        <v>42642</v>
      </c>
      <c r="B456" s="5">
        <v>42613</v>
      </c>
      <c r="C456" s="1" t="s">
        <v>32</v>
      </c>
      <c r="D456" s="1" t="s">
        <v>18</v>
      </c>
      <c r="E456" s="1" t="s">
        <v>12</v>
      </c>
      <c r="F456" s="1">
        <v>1</v>
      </c>
      <c r="G456" s="1">
        <v>2637</v>
      </c>
      <c r="H456" s="1">
        <v>6913</v>
      </c>
      <c r="I456" s="1">
        <v>8082</v>
      </c>
      <c r="K456" s="1">
        <v>8435</v>
      </c>
    </row>
    <row r="457" spans="1:11" ht="15" customHeight="1" x14ac:dyDescent="0.2">
      <c r="A457" s="5">
        <v>42642</v>
      </c>
      <c r="B457" s="5">
        <v>42613</v>
      </c>
      <c r="C457" s="1" t="s">
        <v>32</v>
      </c>
      <c r="D457" s="1" t="s">
        <v>18</v>
      </c>
      <c r="E457" s="1" t="s">
        <v>13</v>
      </c>
      <c r="F457" s="1">
        <v>1</v>
      </c>
      <c r="G457" s="1">
        <v>33</v>
      </c>
      <c r="H457" s="1">
        <v>87</v>
      </c>
      <c r="I457" s="1">
        <v>111</v>
      </c>
      <c r="K457" s="1">
        <v>104</v>
      </c>
    </row>
    <row r="458" spans="1:11" ht="15" customHeight="1" x14ac:dyDescent="0.2">
      <c r="A458" s="5">
        <v>42642</v>
      </c>
      <c r="B458" s="5">
        <v>42613</v>
      </c>
      <c r="C458" s="1" t="s">
        <v>32</v>
      </c>
      <c r="D458" s="1" t="s">
        <v>19</v>
      </c>
      <c r="E458" s="1" t="s">
        <v>10</v>
      </c>
      <c r="F458" s="1">
        <v>1</v>
      </c>
      <c r="G458" s="1">
        <v>84</v>
      </c>
      <c r="H458" s="1">
        <v>229</v>
      </c>
      <c r="I458" s="1">
        <v>255</v>
      </c>
      <c r="K458" s="1">
        <v>331</v>
      </c>
    </row>
    <row r="459" spans="1:11" ht="15" customHeight="1" x14ac:dyDescent="0.2">
      <c r="A459" s="5">
        <v>42642</v>
      </c>
      <c r="B459" s="5">
        <v>42613</v>
      </c>
      <c r="C459" s="1" t="s">
        <v>32</v>
      </c>
      <c r="D459" s="1" t="s">
        <v>19</v>
      </c>
      <c r="E459" s="1" t="s">
        <v>11</v>
      </c>
      <c r="F459" s="1">
        <v>0</v>
      </c>
      <c r="G459" s="1">
        <v>150</v>
      </c>
      <c r="H459" s="1">
        <v>385</v>
      </c>
      <c r="I459" s="1">
        <v>455</v>
      </c>
      <c r="K459" s="1">
        <v>553</v>
      </c>
    </row>
    <row r="460" spans="1:11" ht="15" customHeight="1" x14ac:dyDescent="0.2">
      <c r="A460" s="5">
        <v>42642</v>
      </c>
      <c r="B460" s="5">
        <v>42613</v>
      </c>
      <c r="C460" s="1" t="s">
        <v>32</v>
      </c>
      <c r="D460" s="1" t="s">
        <v>19</v>
      </c>
      <c r="E460" s="1" t="s">
        <v>12</v>
      </c>
      <c r="F460" s="1">
        <v>2</v>
      </c>
      <c r="G460" s="1">
        <v>2522</v>
      </c>
      <c r="H460" s="1">
        <v>6505</v>
      </c>
      <c r="I460" s="1">
        <v>7527</v>
      </c>
      <c r="K460" s="1">
        <v>8062</v>
      </c>
    </row>
    <row r="461" spans="1:11" ht="15" customHeight="1" x14ac:dyDescent="0.2">
      <c r="A461" s="5">
        <v>42642</v>
      </c>
      <c r="B461" s="5">
        <v>42613</v>
      </c>
      <c r="C461" s="1" t="s">
        <v>32</v>
      </c>
      <c r="D461" s="1" t="s">
        <v>19</v>
      </c>
      <c r="E461" s="1" t="s">
        <v>13</v>
      </c>
      <c r="F461" s="1">
        <v>0</v>
      </c>
      <c r="G461" s="1">
        <v>24</v>
      </c>
      <c r="H461" s="1">
        <v>49</v>
      </c>
      <c r="I461" s="1">
        <v>60</v>
      </c>
      <c r="K461" s="1">
        <v>67</v>
      </c>
    </row>
    <row r="462" spans="1:11" ht="15" customHeight="1" x14ac:dyDescent="0.2">
      <c r="A462" s="5">
        <v>42642</v>
      </c>
      <c r="B462" s="5">
        <v>42613</v>
      </c>
      <c r="C462" s="1" t="s">
        <v>32</v>
      </c>
      <c r="D462" s="1" t="s">
        <v>20</v>
      </c>
      <c r="E462" s="1" t="s">
        <v>10</v>
      </c>
      <c r="F462" s="1">
        <v>0</v>
      </c>
      <c r="G462" s="1">
        <v>49</v>
      </c>
      <c r="H462" s="1">
        <v>117</v>
      </c>
      <c r="I462" s="1">
        <v>138</v>
      </c>
      <c r="K462" s="1">
        <v>231</v>
      </c>
    </row>
    <row r="463" spans="1:11" ht="15" customHeight="1" x14ac:dyDescent="0.2">
      <c r="A463" s="5">
        <v>42642</v>
      </c>
      <c r="B463" s="5">
        <v>42613</v>
      </c>
      <c r="C463" s="1" t="s">
        <v>32</v>
      </c>
      <c r="D463" s="1" t="s">
        <v>20</v>
      </c>
      <c r="E463" s="1" t="s">
        <v>11</v>
      </c>
      <c r="F463" s="1">
        <v>0</v>
      </c>
      <c r="G463" s="1">
        <v>88</v>
      </c>
      <c r="H463" s="1">
        <v>237</v>
      </c>
      <c r="I463" s="1">
        <v>275</v>
      </c>
      <c r="K463" s="1">
        <v>358</v>
      </c>
    </row>
    <row r="464" spans="1:11" ht="15" customHeight="1" x14ac:dyDescent="0.2">
      <c r="A464" s="5">
        <v>42642</v>
      </c>
      <c r="B464" s="5">
        <v>42613</v>
      </c>
      <c r="C464" s="1" t="s">
        <v>32</v>
      </c>
      <c r="D464" s="1" t="s">
        <v>20</v>
      </c>
      <c r="E464" s="1" t="s">
        <v>12</v>
      </c>
      <c r="F464" s="1">
        <v>4</v>
      </c>
      <c r="G464" s="1">
        <v>1988</v>
      </c>
      <c r="H464" s="1">
        <v>5237</v>
      </c>
      <c r="I464" s="1">
        <v>6002</v>
      </c>
      <c r="K464" s="1">
        <v>6476</v>
      </c>
    </row>
    <row r="465" spans="1:11" ht="15" customHeight="1" x14ac:dyDescent="0.2">
      <c r="A465" s="5">
        <v>42642</v>
      </c>
      <c r="B465" s="5">
        <v>42613</v>
      </c>
      <c r="C465" s="1" t="s">
        <v>32</v>
      </c>
      <c r="D465" s="1" t="s">
        <v>20</v>
      </c>
      <c r="E465" s="1" t="s">
        <v>13</v>
      </c>
      <c r="F465" s="1">
        <v>0</v>
      </c>
      <c r="G465" s="1">
        <v>15</v>
      </c>
      <c r="H465" s="1">
        <v>37</v>
      </c>
      <c r="I465" s="1">
        <v>46</v>
      </c>
      <c r="K465" s="1">
        <v>53</v>
      </c>
    </row>
    <row r="466" spans="1:11" ht="15" customHeight="1" x14ac:dyDescent="0.2">
      <c r="A466" s="5">
        <v>42642</v>
      </c>
      <c r="B466" s="5">
        <v>42613</v>
      </c>
      <c r="C466" s="1" t="s">
        <v>32</v>
      </c>
      <c r="D466" s="1" t="s">
        <v>21</v>
      </c>
      <c r="E466" s="1" t="s">
        <v>10</v>
      </c>
      <c r="F466" s="1">
        <v>1</v>
      </c>
      <c r="G466" s="1">
        <v>25</v>
      </c>
      <c r="H466" s="1">
        <v>60</v>
      </c>
      <c r="I466" s="1">
        <v>72</v>
      </c>
      <c r="K466" s="1">
        <v>126</v>
      </c>
    </row>
    <row r="467" spans="1:11" ht="15" customHeight="1" x14ac:dyDescent="0.2">
      <c r="A467" s="5">
        <v>42642</v>
      </c>
      <c r="B467" s="5">
        <v>42613</v>
      </c>
      <c r="C467" s="1" t="s">
        <v>32</v>
      </c>
      <c r="D467" s="1" t="s">
        <v>21</v>
      </c>
      <c r="E467" s="1" t="s">
        <v>11</v>
      </c>
      <c r="F467" s="1">
        <v>0</v>
      </c>
      <c r="G467" s="1">
        <v>68</v>
      </c>
      <c r="H467" s="1">
        <v>174</v>
      </c>
      <c r="I467" s="1">
        <v>212</v>
      </c>
      <c r="K467" s="1">
        <v>251</v>
      </c>
    </row>
    <row r="468" spans="1:11" ht="15" customHeight="1" x14ac:dyDescent="0.2">
      <c r="A468" s="5">
        <v>42642</v>
      </c>
      <c r="B468" s="5">
        <v>42613</v>
      </c>
      <c r="C468" s="1" t="s">
        <v>32</v>
      </c>
      <c r="D468" s="1" t="s">
        <v>21</v>
      </c>
      <c r="E468" s="1" t="s">
        <v>12</v>
      </c>
      <c r="F468" s="1">
        <v>0</v>
      </c>
      <c r="G468" s="1">
        <v>1612</v>
      </c>
      <c r="H468" s="1">
        <v>4392</v>
      </c>
      <c r="I468" s="1">
        <v>5051</v>
      </c>
      <c r="K468" s="1">
        <v>5703</v>
      </c>
    </row>
    <row r="469" spans="1:11" ht="15" customHeight="1" x14ac:dyDescent="0.2">
      <c r="A469" s="5">
        <v>42642</v>
      </c>
      <c r="B469" s="5">
        <v>42613</v>
      </c>
      <c r="C469" s="1" t="s">
        <v>32</v>
      </c>
      <c r="D469" s="1" t="s">
        <v>21</v>
      </c>
      <c r="E469" s="1" t="s">
        <v>13</v>
      </c>
      <c r="F469" s="1">
        <v>0</v>
      </c>
      <c r="G469" s="1">
        <v>14</v>
      </c>
      <c r="H469" s="1">
        <v>30</v>
      </c>
      <c r="I469" s="1">
        <v>36</v>
      </c>
      <c r="K469" s="1">
        <v>35</v>
      </c>
    </row>
    <row r="470" spans="1:11" ht="15" customHeight="1" x14ac:dyDescent="0.2">
      <c r="A470" s="5">
        <v>42642</v>
      </c>
      <c r="B470" s="5">
        <v>42613</v>
      </c>
      <c r="C470" s="1" t="s">
        <v>33</v>
      </c>
      <c r="D470" s="1" t="s">
        <v>9</v>
      </c>
      <c r="E470" s="1" t="s">
        <v>10</v>
      </c>
      <c r="F470" s="1">
        <v>1</v>
      </c>
      <c r="G470" s="1">
        <v>17</v>
      </c>
      <c r="H470" s="1">
        <v>28</v>
      </c>
      <c r="I470" s="1">
        <v>28</v>
      </c>
      <c r="K470" s="1">
        <v>54</v>
      </c>
    </row>
    <row r="471" spans="1:11" ht="15" customHeight="1" x14ac:dyDescent="0.2">
      <c r="A471" s="5">
        <v>42642</v>
      </c>
      <c r="B471" s="5">
        <v>42613</v>
      </c>
      <c r="C471" s="1" t="s">
        <v>33</v>
      </c>
      <c r="D471" s="1" t="s">
        <v>9</v>
      </c>
      <c r="E471" s="1" t="s">
        <v>11</v>
      </c>
      <c r="F471" s="1">
        <v>1</v>
      </c>
      <c r="G471" s="1">
        <v>243</v>
      </c>
      <c r="H471" s="1">
        <v>577</v>
      </c>
      <c r="I471" s="1">
        <v>745</v>
      </c>
      <c r="K471" s="1">
        <v>890</v>
      </c>
    </row>
    <row r="472" spans="1:11" ht="15" customHeight="1" x14ac:dyDescent="0.2">
      <c r="A472" s="5">
        <v>42642</v>
      </c>
      <c r="B472" s="5">
        <v>42613</v>
      </c>
      <c r="C472" s="1" t="s">
        <v>33</v>
      </c>
      <c r="D472" s="1" t="s">
        <v>9</v>
      </c>
      <c r="E472" s="1" t="s">
        <v>12</v>
      </c>
      <c r="F472" s="1">
        <v>3</v>
      </c>
      <c r="G472" s="1">
        <v>201</v>
      </c>
      <c r="H472" s="1">
        <v>444</v>
      </c>
      <c r="I472" s="1">
        <v>524</v>
      </c>
      <c r="K472" s="1">
        <v>550</v>
      </c>
    </row>
    <row r="473" spans="1:11" ht="15" customHeight="1" x14ac:dyDescent="0.2">
      <c r="A473" s="5">
        <v>42642</v>
      </c>
      <c r="B473" s="5">
        <v>42613</v>
      </c>
      <c r="C473" s="1" t="s">
        <v>33</v>
      </c>
      <c r="D473" s="1" t="s">
        <v>9</v>
      </c>
      <c r="E473" s="1" t="s">
        <v>13</v>
      </c>
      <c r="F473" s="1">
        <v>0</v>
      </c>
      <c r="G473" s="1">
        <v>6</v>
      </c>
      <c r="H473" s="1">
        <v>15</v>
      </c>
      <c r="I473" s="1">
        <v>23</v>
      </c>
      <c r="K473" s="1">
        <v>39</v>
      </c>
    </row>
    <row r="474" spans="1:11" ht="15" customHeight="1" x14ac:dyDescent="0.2">
      <c r="A474" s="5">
        <v>42642</v>
      </c>
      <c r="B474" s="5">
        <v>42613</v>
      </c>
      <c r="C474" s="1" t="s">
        <v>33</v>
      </c>
      <c r="D474" s="1" t="s">
        <v>14</v>
      </c>
      <c r="E474" s="1" t="s">
        <v>10</v>
      </c>
      <c r="F474" s="1">
        <v>0</v>
      </c>
      <c r="G474" s="1">
        <v>21</v>
      </c>
      <c r="H474" s="1">
        <v>30</v>
      </c>
      <c r="I474" s="1">
        <v>37</v>
      </c>
      <c r="K474" s="1">
        <v>58</v>
      </c>
    </row>
    <row r="475" spans="1:11" ht="15" customHeight="1" x14ac:dyDescent="0.2">
      <c r="A475" s="5">
        <v>42642</v>
      </c>
      <c r="B475" s="5">
        <v>42613</v>
      </c>
      <c r="C475" s="1" t="s">
        <v>33</v>
      </c>
      <c r="D475" s="1" t="s">
        <v>14</v>
      </c>
      <c r="E475" s="1" t="s">
        <v>11</v>
      </c>
      <c r="F475" s="1">
        <v>1</v>
      </c>
      <c r="G475" s="1">
        <v>200</v>
      </c>
      <c r="H475" s="1">
        <v>463</v>
      </c>
      <c r="I475" s="1">
        <v>611</v>
      </c>
      <c r="K475" s="1">
        <v>717</v>
      </c>
    </row>
    <row r="476" spans="1:11" ht="15" customHeight="1" x14ac:dyDescent="0.2">
      <c r="A476" s="5">
        <v>42642</v>
      </c>
      <c r="B476" s="5">
        <v>42613</v>
      </c>
      <c r="C476" s="1" t="s">
        <v>33</v>
      </c>
      <c r="D476" s="1" t="s">
        <v>14</v>
      </c>
      <c r="E476" s="1" t="s">
        <v>12</v>
      </c>
      <c r="F476" s="1">
        <v>3</v>
      </c>
      <c r="G476" s="1">
        <v>188</v>
      </c>
      <c r="H476" s="1">
        <v>442</v>
      </c>
      <c r="I476" s="1">
        <v>531</v>
      </c>
      <c r="K476" s="1">
        <v>553</v>
      </c>
    </row>
    <row r="477" spans="1:11" ht="15" customHeight="1" x14ac:dyDescent="0.2">
      <c r="A477" s="5">
        <v>42642</v>
      </c>
      <c r="B477" s="5">
        <v>42613</v>
      </c>
      <c r="C477" s="1" t="s">
        <v>33</v>
      </c>
      <c r="D477" s="1" t="s">
        <v>14</v>
      </c>
      <c r="E477" s="1" t="s">
        <v>13</v>
      </c>
      <c r="F477" s="1">
        <v>0</v>
      </c>
      <c r="G477" s="1">
        <v>8</v>
      </c>
      <c r="H477" s="1">
        <v>19</v>
      </c>
      <c r="I477" s="1">
        <v>23</v>
      </c>
      <c r="K477" s="1">
        <v>29</v>
      </c>
    </row>
    <row r="478" spans="1:11" ht="15" customHeight="1" x14ac:dyDescent="0.2">
      <c r="A478" s="5">
        <v>42642</v>
      </c>
      <c r="B478" s="5">
        <v>42613</v>
      </c>
      <c r="C478" s="1" t="s">
        <v>33</v>
      </c>
      <c r="D478" s="1" t="s">
        <v>15</v>
      </c>
      <c r="E478" s="1" t="s">
        <v>10</v>
      </c>
      <c r="F478" s="1">
        <v>1</v>
      </c>
      <c r="G478" s="1">
        <v>17</v>
      </c>
      <c r="H478" s="1">
        <v>42</v>
      </c>
      <c r="I478" s="1">
        <v>47</v>
      </c>
      <c r="K478" s="1">
        <v>63</v>
      </c>
    </row>
    <row r="479" spans="1:11" ht="15" customHeight="1" x14ac:dyDescent="0.2">
      <c r="A479" s="5">
        <v>42642</v>
      </c>
      <c r="B479" s="5">
        <v>42613</v>
      </c>
      <c r="C479" s="1" t="s">
        <v>33</v>
      </c>
      <c r="D479" s="1" t="s">
        <v>15</v>
      </c>
      <c r="E479" s="1" t="s">
        <v>11</v>
      </c>
      <c r="F479" s="1">
        <v>0</v>
      </c>
      <c r="G479" s="1">
        <v>177</v>
      </c>
      <c r="H479" s="1">
        <v>443</v>
      </c>
      <c r="I479" s="1">
        <v>556</v>
      </c>
      <c r="K479" s="1">
        <v>667</v>
      </c>
    </row>
    <row r="480" spans="1:11" ht="15" customHeight="1" x14ac:dyDescent="0.2">
      <c r="A480" s="5">
        <v>42642</v>
      </c>
      <c r="B480" s="5">
        <v>42613</v>
      </c>
      <c r="C480" s="1" t="s">
        <v>33</v>
      </c>
      <c r="D480" s="1" t="s">
        <v>15</v>
      </c>
      <c r="E480" s="1" t="s">
        <v>12</v>
      </c>
      <c r="F480" s="1">
        <v>1</v>
      </c>
      <c r="G480" s="1">
        <v>178</v>
      </c>
      <c r="H480" s="1">
        <v>468</v>
      </c>
      <c r="I480" s="1">
        <v>555</v>
      </c>
      <c r="K480" s="1">
        <v>549</v>
      </c>
    </row>
    <row r="481" spans="1:11" ht="15" customHeight="1" x14ac:dyDescent="0.2">
      <c r="A481" s="5">
        <v>42642</v>
      </c>
      <c r="B481" s="5">
        <v>42613</v>
      </c>
      <c r="C481" s="1" t="s">
        <v>33</v>
      </c>
      <c r="D481" s="1" t="s">
        <v>15</v>
      </c>
      <c r="E481" s="1" t="s">
        <v>13</v>
      </c>
      <c r="F481" s="1">
        <v>0</v>
      </c>
      <c r="G481" s="1">
        <v>8</v>
      </c>
      <c r="H481" s="1">
        <v>20</v>
      </c>
      <c r="I481" s="1">
        <v>23</v>
      </c>
      <c r="K481" s="1">
        <v>34</v>
      </c>
    </row>
    <row r="482" spans="1:11" ht="15" customHeight="1" x14ac:dyDescent="0.2">
      <c r="A482" s="5">
        <v>42642</v>
      </c>
      <c r="B482" s="5">
        <v>42613</v>
      </c>
      <c r="C482" s="1" t="s">
        <v>33</v>
      </c>
      <c r="D482" s="1" t="s">
        <v>16</v>
      </c>
      <c r="E482" s="1" t="s">
        <v>10</v>
      </c>
      <c r="F482" s="1">
        <v>0</v>
      </c>
      <c r="G482" s="1">
        <v>16</v>
      </c>
      <c r="H482" s="1">
        <v>38</v>
      </c>
      <c r="I482" s="1">
        <v>43</v>
      </c>
      <c r="K482" s="1">
        <v>61</v>
      </c>
    </row>
    <row r="483" spans="1:11" ht="15" customHeight="1" x14ac:dyDescent="0.2">
      <c r="A483" s="5">
        <v>42642</v>
      </c>
      <c r="B483" s="5">
        <v>42613</v>
      </c>
      <c r="C483" s="1" t="s">
        <v>33</v>
      </c>
      <c r="D483" s="1" t="s">
        <v>16</v>
      </c>
      <c r="E483" s="1" t="s">
        <v>11</v>
      </c>
      <c r="F483" s="1">
        <v>0</v>
      </c>
      <c r="G483" s="1">
        <v>177</v>
      </c>
      <c r="H483" s="1">
        <v>440</v>
      </c>
      <c r="I483" s="1">
        <v>560</v>
      </c>
      <c r="K483" s="1">
        <v>703</v>
      </c>
    </row>
    <row r="484" spans="1:11" ht="15" customHeight="1" x14ac:dyDescent="0.2">
      <c r="A484" s="5">
        <v>42642</v>
      </c>
      <c r="B484" s="5">
        <v>42613</v>
      </c>
      <c r="C484" s="1" t="s">
        <v>33</v>
      </c>
      <c r="D484" s="1" t="s">
        <v>16</v>
      </c>
      <c r="E484" s="1" t="s">
        <v>12</v>
      </c>
      <c r="F484" s="1">
        <v>0</v>
      </c>
      <c r="G484" s="1">
        <v>222</v>
      </c>
      <c r="H484" s="1">
        <v>535</v>
      </c>
      <c r="I484" s="1">
        <v>624</v>
      </c>
      <c r="K484" s="1">
        <v>628</v>
      </c>
    </row>
    <row r="485" spans="1:11" ht="15" customHeight="1" x14ac:dyDescent="0.2">
      <c r="A485" s="5">
        <v>42642</v>
      </c>
      <c r="B485" s="5">
        <v>42613</v>
      </c>
      <c r="C485" s="1" t="s">
        <v>33</v>
      </c>
      <c r="D485" s="1" t="s">
        <v>16</v>
      </c>
      <c r="E485" s="1" t="s">
        <v>13</v>
      </c>
      <c r="F485" s="1">
        <v>0</v>
      </c>
      <c r="G485" s="1">
        <v>10</v>
      </c>
      <c r="H485" s="1">
        <v>20</v>
      </c>
      <c r="I485" s="1">
        <v>25</v>
      </c>
      <c r="K485" s="1">
        <v>37</v>
      </c>
    </row>
    <row r="486" spans="1:11" ht="15" customHeight="1" x14ac:dyDescent="0.2">
      <c r="A486" s="5">
        <v>42642</v>
      </c>
      <c r="B486" s="5">
        <v>42613</v>
      </c>
      <c r="C486" s="1" t="s">
        <v>33</v>
      </c>
      <c r="D486" s="1" t="s">
        <v>17</v>
      </c>
      <c r="E486" s="1" t="s">
        <v>10</v>
      </c>
      <c r="F486" s="1">
        <v>2</v>
      </c>
      <c r="G486" s="1">
        <v>10</v>
      </c>
      <c r="H486" s="1">
        <v>29</v>
      </c>
      <c r="I486" s="1">
        <v>31</v>
      </c>
      <c r="K486" s="1">
        <v>31</v>
      </c>
    </row>
    <row r="487" spans="1:11" ht="15" customHeight="1" x14ac:dyDescent="0.2">
      <c r="A487" s="5">
        <v>42642</v>
      </c>
      <c r="B487" s="5">
        <v>42613</v>
      </c>
      <c r="C487" s="1" t="s">
        <v>33</v>
      </c>
      <c r="D487" s="1" t="s">
        <v>17</v>
      </c>
      <c r="E487" s="1" t="s">
        <v>11</v>
      </c>
      <c r="F487" s="1">
        <v>0</v>
      </c>
      <c r="G487" s="1">
        <v>185</v>
      </c>
      <c r="H487" s="1">
        <v>493</v>
      </c>
      <c r="I487" s="1">
        <v>611</v>
      </c>
      <c r="K487" s="1">
        <v>687</v>
      </c>
    </row>
    <row r="488" spans="1:11" ht="15" customHeight="1" x14ac:dyDescent="0.2">
      <c r="A488" s="5">
        <v>42642</v>
      </c>
      <c r="B488" s="5">
        <v>42613</v>
      </c>
      <c r="C488" s="1" t="s">
        <v>33</v>
      </c>
      <c r="D488" s="1" t="s">
        <v>17</v>
      </c>
      <c r="E488" s="1" t="s">
        <v>12</v>
      </c>
      <c r="F488" s="1">
        <v>1</v>
      </c>
      <c r="G488" s="1">
        <v>215</v>
      </c>
      <c r="H488" s="1">
        <v>588</v>
      </c>
      <c r="I488" s="1">
        <v>680</v>
      </c>
      <c r="K488" s="1">
        <v>690</v>
      </c>
    </row>
    <row r="489" spans="1:11" ht="15" customHeight="1" x14ac:dyDescent="0.2">
      <c r="A489" s="5">
        <v>42642</v>
      </c>
      <c r="B489" s="5">
        <v>42613</v>
      </c>
      <c r="C489" s="1" t="s">
        <v>33</v>
      </c>
      <c r="D489" s="1" t="s">
        <v>17</v>
      </c>
      <c r="E489" s="1" t="s">
        <v>13</v>
      </c>
      <c r="F489" s="1">
        <v>0</v>
      </c>
      <c r="G489" s="1">
        <v>14</v>
      </c>
      <c r="H489" s="1">
        <v>23</v>
      </c>
      <c r="I489" s="1">
        <v>29</v>
      </c>
      <c r="K489" s="1">
        <v>35</v>
      </c>
    </row>
    <row r="490" spans="1:11" ht="15" customHeight="1" x14ac:dyDescent="0.2">
      <c r="A490" s="5">
        <v>42642</v>
      </c>
      <c r="B490" s="5">
        <v>42613</v>
      </c>
      <c r="C490" s="1" t="s">
        <v>33</v>
      </c>
      <c r="D490" s="1" t="s">
        <v>18</v>
      </c>
      <c r="E490" s="1" t="s">
        <v>10</v>
      </c>
      <c r="F490" s="1">
        <v>0</v>
      </c>
      <c r="G490" s="1">
        <v>12</v>
      </c>
      <c r="H490" s="1">
        <v>19</v>
      </c>
      <c r="I490" s="1">
        <v>26</v>
      </c>
      <c r="K490" s="1">
        <v>30</v>
      </c>
    </row>
    <row r="491" spans="1:11" ht="15" customHeight="1" x14ac:dyDescent="0.2">
      <c r="A491" s="5">
        <v>42642</v>
      </c>
      <c r="B491" s="5">
        <v>42613</v>
      </c>
      <c r="C491" s="1" t="s">
        <v>33</v>
      </c>
      <c r="D491" s="1" t="s">
        <v>18</v>
      </c>
      <c r="E491" s="1" t="s">
        <v>11</v>
      </c>
      <c r="F491" s="1">
        <v>0</v>
      </c>
      <c r="G491" s="1">
        <v>187</v>
      </c>
      <c r="H491" s="1">
        <v>462</v>
      </c>
      <c r="I491" s="1">
        <v>557</v>
      </c>
      <c r="K491" s="1">
        <v>620</v>
      </c>
    </row>
    <row r="492" spans="1:11" ht="15" customHeight="1" x14ac:dyDescent="0.2">
      <c r="A492" s="5">
        <v>42642</v>
      </c>
      <c r="B492" s="5">
        <v>42613</v>
      </c>
      <c r="C492" s="1" t="s">
        <v>33</v>
      </c>
      <c r="D492" s="1" t="s">
        <v>18</v>
      </c>
      <c r="E492" s="1" t="s">
        <v>12</v>
      </c>
      <c r="F492" s="1">
        <v>0</v>
      </c>
      <c r="G492" s="1">
        <v>214</v>
      </c>
      <c r="H492" s="1">
        <v>568</v>
      </c>
      <c r="I492" s="1">
        <v>656</v>
      </c>
      <c r="K492" s="1">
        <v>669</v>
      </c>
    </row>
    <row r="493" spans="1:11" ht="15" customHeight="1" x14ac:dyDescent="0.2">
      <c r="A493" s="5">
        <v>42642</v>
      </c>
      <c r="B493" s="5">
        <v>42613</v>
      </c>
      <c r="C493" s="1" t="s">
        <v>33</v>
      </c>
      <c r="D493" s="1" t="s">
        <v>18</v>
      </c>
      <c r="E493" s="1" t="s">
        <v>13</v>
      </c>
      <c r="F493" s="1">
        <v>0</v>
      </c>
      <c r="G493" s="1">
        <v>10</v>
      </c>
      <c r="H493" s="1">
        <v>27</v>
      </c>
      <c r="I493" s="1">
        <v>32</v>
      </c>
      <c r="K493" s="1">
        <v>35</v>
      </c>
    </row>
    <row r="494" spans="1:11" ht="15" customHeight="1" x14ac:dyDescent="0.2">
      <c r="A494" s="5">
        <v>42642</v>
      </c>
      <c r="B494" s="5">
        <v>42613</v>
      </c>
      <c r="C494" s="1" t="s">
        <v>33</v>
      </c>
      <c r="D494" s="1" t="s">
        <v>19</v>
      </c>
      <c r="E494" s="1" t="s">
        <v>10</v>
      </c>
      <c r="F494" s="1">
        <v>0</v>
      </c>
      <c r="G494" s="1">
        <v>13</v>
      </c>
      <c r="H494" s="1">
        <v>23</v>
      </c>
      <c r="I494" s="1">
        <v>26</v>
      </c>
      <c r="K494" s="1">
        <v>25</v>
      </c>
    </row>
    <row r="495" spans="1:11" ht="15" customHeight="1" x14ac:dyDescent="0.2">
      <c r="A495" s="5">
        <v>42642</v>
      </c>
      <c r="B495" s="5">
        <v>42613</v>
      </c>
      <c r="C495" s="1" t="s">
        <v>33</v>
      </c>
      <c r="D495" s="1" t="s">
        <v>19</v>
      </c>
      <c r="E495" s="1" t="s">
        <v>11</v>
      </c>
      <c r="F495" s="1">
        <v>0</v>
      </c>
      <c r="G495" s="1">
        <v>156</v>
      </c>
      <c r="H495" s="1">
        <v>392</v>
      </c>
      <c r="I495" s="1">
        <v>486</v>
      </c>
      <c r="K495" s="1">
        <v>534</v>
      </c>
    </row>
    <row r="496" spans="1:11" ht="15" customHeight="1" x14ac:dyDescent="0.2">
      <c r="A496" s="5">
        <v>42642</v>
      </c>
      <c r="B496" s="5">
        <v>42613</v>
      </c>
      <c r="C496" s="1" t="s">
        <v>33</v>
      </c>
      <c r="D496" s="1" t="s">
        <v>19</v>
      </c>
      <c r="E496" s="1" t="s">
        <v>12</v>
      </c>
      <c r="F496" s="1">
        <v>0</v>
      </c>
      <c r="G496" s="1">
        <v>237</v>
      </c>
      <c r="H496" s="1">
        <v>632</v>
      </c>
      <c r="I496" s="1">
        <v>721</v>
      </c>
      <c r="K496" s="1">
        <v>777</v>
      </c>
    </row>
    <row r="497" spans="1:11" ht="15" customHeight="1" x14ac:dyDescent="0.2">
      <c r="A497" s="5">
        <v>42642</v>
      </c>
      <c r="B497" s="5">
        <v>42613</v>
      </c>
      <c r="C497" s="1" t="s">
        <v>33</v>
      </c>
      <c r="D497" s="1" t="s">
        <v>19</v>
      </c>
      <c r="E497" s="1" t="s">
        <v>13</v>
      </c>
      <c r="F497" s="1">
        <v>0</v>
      </c>
      <c r="G497" s="1">
        <v>2</v>
      </c>
      <c r="H497" s="1">
        <v>11</v>
      </c>
      <c r="I497" s="1">
        <v>17</v>
      </c>
      <c r="K497" s="1">
        <v>17</v>
      </c>
    </row>
    <row r="498" spans="1:11" ht="15" customHeight="1" x14ac:dyDescent="0.2">
      <c r="A498" s="5">
        <v>42642</v>
      </c>
      <c r="B498" s="5">
        <v>42613</v>
      </c>
      <c r="C498" s="1" t="s">
        <v>33</v>
      </c>
      <c r="D498" s="1" t="s">
        <v>20</v>
      </c>
      <c r="E498" s="1" t="s">
        <v>10</v>
      </c>
      <c r="F498" s="1">
        <v>0</v>
      </c>
      <c r="G498" s="1">
        <v>2</v>
      </c>
      <c r="H498" s="1">
        <v>5</v>
      </c>
      <c r="I498" s="1">
        <v>6</v>
      </c>
      <c r="K498" s="1">
        <v>16</v>
      </c>
    </row>
    <row r="499" spans="1:11" ht="15" customHeight="1" x14ac:dyDescent="0.2">
      <c r="A499" s="5">
        <v>42642</v>
      </c>
      <c r="B499" s="5">
        <v>42613</v>
      </c>
      <c r="C499" s="1" t="s">
        <v>33</v>
      </c>
      <c r="D499" s="1" t="s">
        <v>20</v>
      </c>
      <c r="E499" s="1" t="s">
        <v>11</v>
      </c>
      <c r="F499" s="1">
        <v>0</v>
      </c>
      <c r="G499" s="1">
        <v>114</v>
      </c>
      <c r="H499" s="1">
        <v>289</v>
      </c>
      <c r="I499" s="1">
        <v>364</v>
      </c>
      <c r="K499" s="1">
        <v>412</v>
      </c>
    </row>
    <row r="500" spans="1:11" ht="15" customHeight="1" x14ac:dyDescent="0.2">
      <c r="A500" s="5">
        <v>42642</v>
      </c>
      <c r="B500" s="5">
        <v>42613</v>
      </c>
      <c r="C500" s="1" t="s">
        <v>33</v>
      </c>
      <c r="D500" s="1" t="s">
        <v>20</v>
      </c>
      <c r="E500" s="1" t="s">
        <v>12</v>
      </c>
      <c r="F500" s="1">
        <v>1</v>
      </c>
      <c r="G500" s="1">
        <v>192</v>
      </c>
      <c r="H500" s="1">
        <v>522</v>
      </c>
      <c r="I500" s="1">
        <v>600</v>
      </c>
      <c r="K500" s="1">
        <v>652</v>
      </c>
    </row>
    <row r="501" spans="1:11" ht="15" customHeight="1" x14ac:dyDescent="0.2">
      <c r="A501" s="5">
        <v>42642</v>
      </c>
      <c r="B501" s="5">
        <v>42613</v>
      </c>
      <c r="C501" s="1" t="s">
        <v>33</v>
      </c>
      <c r="D501" s="1" t="s">
        <v>20</v>
      </c>
      <c r="E501" s="1" t="s">
        <v>13</v>
      </c>
      <c r="F501" s="1">
        <v>0</v>
      </c>
      <c r="G501" s="1">
        <v>5</v>
      </c>
      <c r="H501" s="1">
        <v>13</v>
      </c>
      <c r="I501" s="1">
        <v>15</v>
      </c>
      <c r="K501" s="1">
        <v>11</v>
      </c>
    </row>
    <row r="502" spans="1:11" ht="15" customHeight="1" x14ac:dyDescent="0.2">
      <c r="A502" s="5">
        <v>42642</v>
      </c>
      <c r="B502" s="5">
        <v>42613</v>
      </c>
      <c r="C502" s="1" t="s">
        <v>33</v>
      </c>
      <c r="D502" s="1" t="s">
        <v>21</v>
      </c>
      <c r="E502" s="1" t="s">
        <v>10</v>
      </c>
      <c r="F502" s="1">
        <v>0</v>
      </c>
      <c r="G502" s="1">
        <v>3</v>
      </c>
      <c r="H502" s="1">
        <v>5</v>
      </c>
      <c r="I502" s="1">
        <v>5</v>
      </c>
      <c r="K502" s="1">
        <v>11</v>
      </c>
    </row>
    <row r="503" spans="1:11" ht="15" customHeight="1" x14ac:dyDescent="0.2">
      <c r="A503" s="5">
        <v>42642</v>
      </c>
      <c r="B503" s="5">
        <v>42613</v>
      </c>
      <c r="C503" s="1" t="s">
        <v>33</v>
      </c>
      <c r="D503" s="1" t="s">
        <v>21</v>
      </c>
      <c r="E503" s="1" t="s">
        <v>11</v>
      </c>
      <c r="F503" s="1">
        <v>0</v>
      </c>
      <c r="G503" s="1">
        <v>73</v>
      </c>
      <c r="H503" s="1">
        <v>190</v>
      </c>
      <c r="I503" s="1">
        <v>253</v>
      </c>
      <c r="K503" s="1">
        <v>284</v>
      </c>
    </row>
    <row r="504" spans="1:11" ht="15" customHeight="1" x14ac:dyDescent="0.2">
      <c r="A504" s="5">
        <v>42642</v>
      </c>
      <c r="B504" s="5">
        <v>42613</v>
      </c>
      <c r="C504" s="1" t="s">
        <v>33</v>
      </c>
      <c r="D504" s="1" t="s">
        <v>21</v>
      </c>
      <c r="E504" s="1" t="s">
        <v>12</v>
      </c>
      <c r="F504" s="1">
        <v>0</v>
      </c>
      <c r="G504" s="1">
        <v>162</v>
      </c>
      <c r="H504" s="1">
        <v>426</v>
      </c>
      <c r="I504" s="1">
        <v>505</v>
      </c>
      <c r="K504" s="1">
        <v>596</v>
      </c>
    </row>
    <row r="505" spans="1:11" ht="15" customHeight="1" x14ac:dyDescent="0.2">
      <c r="A505" s="5">
        <v>42642</v>
      </c>
      <c r="B505" s="5">
        <v>42613</v>
      </c>
      <c r="C505" s="1" t="s">
        <v>33</v>
      </c>
      <c r="D505" s="1" t="s">
        <v>21</v>
      </c>
      <c r="E505" s="1" t="s">
        <v>13</v>
      </c>
      <c r="F505" s="1">
        <v>0</v>
      </c>
      <c r="G505" s="1">
        <v>4</v>
      </c>
      <c r="H505" s="1">
        <v>7</v>
      </c>
      <c r="I505" s="1">
        <v>9</v>
      </c>
      <c r="K505" s="1">
        <v>11</v>
      </c>
    </row>
    <row r="506" spans="1:11" ht="15" customHeight="1" x14ac:dyDescent="0.2">
      <c r="A506" s="5">
        <v>42642</v>
      </c>
      <c r="B506" s="5">
        <v>42613</v>
      </c>
      <c r="C506" s="1" t="s">
        <v>34</v>
      </c>
      <c r="D506" s="1" t="s">
        <v>9</v>
      </c>
      <c r="E506" s="1" t="s">
        <v>10</v>
      </c>
      <c r="F506" s="1">
        <v>3</v>
      </c>
      <c r="G506" s="1">
        <v>72</v>
      </c>
      <c r="H506" s="1">
        <v>124</v>
      </c>
      <c r="I506" s="1">
        <v>136</v>
      </c>
      <c r="K506" s="1">
        <v>289</v>
      </c>
    </row>
    <row r="507" spans="1:11" ht="15" customHeight="1" x14ac:dyDescent="0.2">
      <c r="A507" s="5">
        <v>42642</v>
      </c>
      <c r="B507" s="5">
        <v>42613</v>
      </c>
      <c r="C507" s="1" t="s">
        <v>34</v>
      </c>
      <c r="D507" s="1" t="s">
        <v>9</v>
      </c>
      <c r="E507" s="1" t="s">
        <v>11</v>
      </c>
      <c r="F507" s="1">
        <v>4</v>
      </c>
      <c r="G507" s="1">
        <v>224</v>
      </c>
      <c r="H507" s="1">
        <v>504</v>
      </c>
      <c r="I507" s="1">
        <v>633</v>
      </c>
      <c r="K507" s="1">
        <v>733</v>
      </c>
    </row>
    <row r="508" spans="1:11" ht="15" customHeight="1" x14ac:dyDescent="0.2">
      <c r="A508" s="5">
        <v>42642</v>
      </c>
      <c r="B508" s="5">
        <v>42613</v>
      </c>
      <c r="C508" s="1" t="s">
        <v>34</v>
      </c>
      <c r="D508" s="1" t="s">
        <v>9</v>
      </c>
      <c r="E508" s="1" t="s">
        <v>12</v>
      </c>
      <c r="F508" s="1">
        <v>4</v>
      </c>
      <c r="G508" s="1">
        <v>837</v>
      </c>
      <c r="H508" s="1">
        <v>1936</v>
      </c>
      <c r="I508" s="1">
        <v>2348</v>
      </c>
      <c r="K508" s="1">
        <v>2652</v>
      </c>
    </row>
    <row r="509" spans="1:11" ht="15" customHeight="1" x14ac:dyDescent="0.2">
      <c r="A509" s="5">
        <v>42642</v>
      </c>
      <c r="B509" s="5">
        <v>42613</v>
      </c>
      <c r="C509" s="1" t="s">
        <v>34</v>
      </c>
      <c r="D509" s="1" t="s">
        <v>9</v>
      </c>
      <c r="E509" s="1" t="s">
        <v>13</v>
      </c>
      <c r="F509" s="1">
        <v>0</v>
      </c>
      <c r="G509" s="1">
        <v>19</v>
      </c>
      <c r="H509" s="1">
        <v>33</v>
      </c>
      <c r="I509" s="1">
        <v>44</v>
      </c>
      <c r="K509" s="1">
        <v>39</v>
      </c>
    </row>
    <row r="510" spans="1:11" ht="15" customHeight="1" x14ac:dyDescent="0.2">
      <c r="A510" s="5">
        <v>42642</v>
      </c>
      <c r="B510" s="5">
        <v>42613</v>
      </c>
      <c r="C510" s="1" t="s">
        <v>34</v>
      </c>
      <c r="D510" s="1" t="s">
        <v>14</v>
      </c>
      <c r="E510" s="1" t="s">
        <v>10</v>
      </c>
      <c r="F510" s="1">
        <v>5</v>
      </c>
      <c r="G510" s="1">
        <v>79</v>
      </c>
      <c r="H510" s="1">
        <v>175</v>
      </c>
      <c r="I510" s="1">
        <v>199</v>
      </c>
      <c r="K510" s="1">
        <v>278</v>
      </c>
    </row>
    <row r="511" spans="1:11" ht="15" customHeight="1" x14ac:dyDescent="0.2">
      <c r="A511" s="5">
        <v>42642</v>
      </c>
      <c r="B511" s="5">
        <v>42613</v>
      </c>
      <c r="C511" s="1" t="s">
        <v>34</v>
      </c>
      <c r="D511" s="1" t="s">
        <v>14</v>
      </c>
      <c r="E511" s="1" t="s">
        <v>11</v>
      </c>
      <c r="F511" s="1">
        <v>1</v>
      </c>
      <c r="G511" s="1">
        <v>194</v>
      </c>
      <c r="H511" s="1">
        <v>464</v>
      </c>
      <c r="I511" s="1">
        <v>563</v>
      </c>
      <c r="K511" s="1">
        <v>650</v>
      </c>
    </row>
    <row r="512" spans="1:11" ht="15" customHeight="1" x14ac:dyDescent="0.2">
      <c r="A512" s="5">
        <v>42642</v>
      </c>
      <c r="B512" s="5">
        <v>42613</v>
      </c>
      <c r="C512" s="1" t="s">
        <v>34</v>
      </c>
      <c r="D512" s="1" t="s">
        <v>14</v>
      </c>
      <c r="E512" s="1" t="s">
        <v>12</v>
      </c>
      <c r="F512" s="1">
        <v>4</v>
      </c>
      <c r="G512" s="1">
        <v>806</v>
      </c>
      <c r="H512" s="1">
        <v>2021</v>
      </c>
      <c r="I512" s="1">
        <v>2351</v>
      </c>
      <c r="K512" s="1">
        <v>2401</v>
      </c>
    </row>
    <row r="513" spans="1:11" ht="15" customHeight="1" x14ac:dyDescent="0.2">
      <c r="A513" s="5">
        <v>42642</v>
      </c>
      <c r="B513" s="5">
        <v>42613</v>
      </c>
      <c r="C513" s="1" t="s">
        <v>34</v>
      </c>
      <c r="D513" s="1" t="s">
        <v>14</v>
      </c>
      <c r="E513" s="1" t="s">
        <v>13</v>
      </c>
      <c r="F513" s="1">
        <v>0</v>
      </c>
      <c r="G513" s="1">
        <v>18</v>
      </c>
      <c r="H513" s="1">
        <v>41</v>
      </c>
      <c r="I513" s="1">
        <v>47</v>
      </c>
      <c r="K513" s="1">
        <v>40</v>
      </c>
    </row>
    <row r="514" spans="1:11" ht="15" customHeight="1" x14ac:dyDescent="0.2">
      <c r="A514" s="5">
        <v>42642</v>
      </c>
      <c r="B514" s="5">
        <v>42613</v>
      </c>
      <c r="C514" s="1" t="s">
        <v>34</v>
      </c>
      <c r="D514" s="1" t="s">
        <v>15</v>
      </c>
      <c r="E514" s="1" t="s">
        <v>10</v>
      </c>
      <c r="F514" s="1">
        <v>1</v>
      </c>
      <c r="G514" s="1">
        <v>69</v>
      </c>
      <c r="H514" s="1">
        <v>150</v>
      </c>
      <c r="I514" s="1">
        <v>177</v>
      </c>
      <c r="K514" s="1">
        <v>223</v>
      </c>
    </row>
    <row r="515" spans="1:11" ht="15" customHeight="1" x14ac:dyDescent="0.2">
      <c r="A515" s="5">
        <v>42642</v>
      </c>
      <c r="B515" s="5">
        <v>42613</v>
      </c>
      <c r="C515" s="1" t="s">
        <v>34</v>
      </c>
      <c r="D515" s="1" t="s">
        <v>15</v>
      </c>
      <c r="E515" s="1" t="s">
        <v>11</v>
      </c>
      <c r="F515" s="1">
        <v>1</v>
      </c>
      <c r="G515" s="1">
        <v>158</v>
      </c>
      <c r="H515" s="1">
        <v>401</v>
      </c>
      <c r="I515" s="1">
        <v>483</v>
      </c>
      <c r="K515" s="1">
        <v>588</v>
      </c>
    </row>
    <row r="516" spans="1:11" ht="15" customHeight="1" x14ac:dyDescent="0.2">
      <c r="A516" s="5">
        <v>42642</v>
      </c>
      <c r="B516" s="5">
        <v>42613</v>
      </c>
      <c r="C516" s="1" t="s">
        <v>34</v>
      </c>
      <c r="D516" s="1" t="s">
        <v>15</v>
      </c>
      <c r="E516" s="1" t="s">
        <v>12</v>
      </c>
      <c r="F516" s="1">
        <v>1</v>
      </c>
      <c r="G516" s="1">
        <v>836</v>
      </c>
      <c r="H516" s="1">
        <v>2091</v>
      </c>
      <c r="I516" s="1">
        <v>2435</v>
      </c>
      <c r="K516" s="1">
        <v>2554</v>
      </c>
    </row>
    <row r="517" spans="1:11" ht="15" customHeight="1" x14ac:dyDescent="0.2">
      <c r="A517" s="5">
        <v>42642</v>
      </c>
      <c r="B517" s="5">
        <v>42613</v>
      </c>
      <c r="C517" s="1" t="s">
        <v>34</v>
      </c>
      <c r="D517" s="1" t="s">
        <v>15</v>
      </c>
      <c r="E517" s="1" t="s">
        <v>13</v>
      </c>
      <c r="F517" s="1">
        <v>0</v>
      </c>
      <c r="G517" s="1">
        <v>12</v>
      </c>
      <c r="H517" s="1">
        <v>35</v>
      </c>
      <c r="I517" s="1">
        <v>44</v>
      </c>
      <c r="K517" s="1">
        <v>43</v>
      </c>
    </row>
    <row r="518" spans="1:11" ht="15" customHeight="1" x14ac:dyDescent="0.2">
      <c r="A518" s="5">
        <v>42642</v>
      </c>
      <c r="B518" s="5">
        <v>42613</v>
      </c>
      <c r="C518" s="1" t="s">
        <v>34</v>
      </c>
      <c r="D518" s="1" t="s">
        <v>16</v>
      </c>
      <c r="E518" s="1" t="s">
        <v>10</v>
      </c>
      <c r="F518" s="1">
        <v>1</v>
      </c>
      <c r="G518" s="1">
        <v>55</v>
      </c>
      <c r="H518" s="1">
        <v>146</v>
      </c>
      <c r="I518" s="1">
        <v>168</v>
      </c>
      <c r="K518" s="1">
        <v>187</v>
      </c>
    </row>
    <row r="519" spans="1:11" ht="15" customHeight="1" x14ac:dyDescent="0.2">
      <c r="A519" s="5">
        <v>42642</v>
      </c>
      <c r="B519" s="5">
        <v>42613</v>
      </c>
      <c r="C519" s="1" t="s">
        <v>34</v>
      </c>
      <c r="D519" s="1" t="s">
        <v>16</v>
      </c>
      <c r="E519" s="1" t="s">
        <v>11</v>
      </c>
      <c r="F519" s="1">
        <v>0</v>
      </c>
      <c r="G519" s="1">
        <v>177</v>
      </c>
      <c r="H519" s="1">
        <v>407</v>
      </c>
      <c r="I519" s="1">
        <v>517</v>
      </c>
      <c r="K519" s="1">
        <v>632</v>
      </c>
    </row>
    <row r="520" spans="1:11" ht="15" customHeight="1" x14ac:dyDescent="0.2">
      <c r="A520" s="5">
        <v>42642</v>
      </c>
      <c r="B520" s="5">
        <v>42613</v>
      </c>
      <c r="C520" s="1" t="s">
        <v>34</v>
      </c>
      <c r="D520" s="1" t="s">
        <v>16</v>
      </c>
      <c r="E520" s="1" t="s">
        <v>12</v>
      </c>
      <c r="F520" s="1">
        <v>1</v>
      </c>
      <c r="G520" s="1">
        <v>950</v>
      </c>
      <c r="H520" s="1">
        <v>2400</v>
      </c>
      <c r="I520" s="1">
        <v>2762</v>
      </c>
      <c r="K520" s="1">
        <v>2775</v>
      </c>
    </row>
    <row r="521" spans="1:11" ht="15" customHeight="1" x14ac:dyDescent="0.2">
      <c r="A521" s="5">
        <v>42642</v>
      </c>
      <c r="B521" s="5">
        <v>42613</v>
      </c>
      <c r="C521" s="1" t="s">
        <v>34</v>
      </c>
      <c r="D521" s="1" t="s">
        <v>16</v>
      </c>
      <c r="E521" s="1" t="s">
        <v>13</v>
      </c>
      <c r="F521" s="1">
        <v>0</v>
      </c>
      <c r="G521" s="1">
        <v>11</v>
      </c>
      <c r="H521" s="1">
        <v>31</v>
      </c>
      <c r="I521" s="1">
        <v>35</v>
      </c>
      <c r="K521" s="1">
        <v>47</v>
      </c>
    </row>
    <row r="522" spans="1:11" ht="15" customHeight="1" x14ac:dyDescent="0.2">
      <c r="A522" s="5">
        <v>42642</v>
      </c>
      <c r="B522" s="5">
        <v>42613</v>
      </c>
      <c r="C522" s="1" t="s">
        <v>34</v>
      </c>
      <c r="D522" s="1" t="s">
        <v>17</v>
      </c>
      <c r="E522" s="1" t="s">
        <v>10</v>
      </c>
      <c r="F522" s="1">
        <v>2</v>
      </c>
      <c r="G522" s="1">
        <v>50</v>
      </c>
      <c r="H522" s="1">
        <v>108</v>
      </c>
      <c r="I522" s="1">
        <v>116</v>
      </c>
      <c r="K522" s="1">
        <v>156</v>
      </c>
    </row>
    <row r="523" spans="1:11" ht="15" customHeight="1" x14ac:dyDescent="0.2">
      <c r="A523" s="5">
        <v>42642</v>
      </c>
      <c r="B523" s="5">
        <v>42613</v>
      </c>
      <c r="C523" s="1" t="s">
        <v>34</v>
      </c>
      <c r="D523" s="1" t="s">
        <v>17</v>
      </c>
      <c r="E523" s="1" t="s">
        <v>11</v>
      </c>
      <c r="F523" s="1">
        <v>0</v>
      </c>
      <c r="G523" s="1">
        <v>179</v>
      </c>
      <c r="H523" s="1">
        <v>412</v>
      </c>
      <c r="I523" s="1">
        <v>500</v>
      </c>
      <c r="K523" s="1">
        <v>576</v>
      </c>
    </row>
    <row r="524" spans="1:11" ht="15" customHeight="1" x14ac:dyDescent="0.2">
      <c r="A524" s="5">
        <v>42642</v>
      </c>
      <c r="B524" s="5">
        <v>42613</v>
      </c>
      <c r="C524" s="1" t="s">
        <v>34</v>
      </c>
      <c r="D524" s="1" t="s">
        <v>17</v>
      </c>
      <c r="E524" s="1" t="s">
        <v>12</v>
      </c>
      <c r="F524" s="1">
        <v>2</v>
      </c>
      <c r="G524" s="1">
        <v>953</v>
      </c>
      <c r="H524" s="1">
        <v>2513</v>
      </c>
      <c r="I524" s="1">
        <v>2898</v>
      </c>
      <c r="K524" s="1">
        <v>2905</v>
      </c>
    </row>
    <row r="525" spans="1:11" ht="15" customHeight="1" x14ac:dyDescent="0.2">
      <c r="A525" s="5">
        <v>42642</v>
      </c>
      <c r="B525" s="5">
        <v>42613</v>
      </c>
      <c r="C525" s="1" t="s">
        <v>34</v>
      </c>
      <c r="D525" s="1" t="s">
        <v>17</v>
      </c>
      <c r="E525" s="1" t="s">
        <v>13</v>
      </c>
      <c r="F525" s="1">
        <v>0</v>
      </c>
      <c r="G525" s="1">
        <v>9</v>
      </c>
      <c r="H525" s="1">
        <v>21</v>
      </c>
      <c r="I525" s="1">
        <v>24</v>
      </c>
      <c r="K525" s="1">
        <v>33</v>
      </c>
    </row>
    <row r="526" spans="1:11" ht="15" customHeight="1" x14ac:dyDescent="0.2">
      <c r="A526" s="5">
        <v>42642</v>
      </c>
      <c r="B526" s="5">
        <v>42613</v>
      </c>
      <c r="C526" s="1" t="s">
        <v>34</v>
      </c>
      <c r="D526" s="1" t="s">
        <v>18</v>
      </c>
      <c r="E526" s="1" t="s">
        <v>10</v>
      </c>
      <c r="F526" s="1">
        <v>0</v>
      </c>
      <c r="G526" s="1">
        <v>37</v>
      </c>
      <c r="H526" s="1">
        <v>79</v>
      </c>
      <c r="I526" s="1">
        <v>84</v>
      </c>
      <c r="K526" s="1">
        <v>122</v>
      </c>
    </row>
    <row r="527" spans="1:11" ht="15" customHeight="1" x14ac:dyDescent="0.2">
      <c r="A527" s="5">
        <v>42642</v>
      </c>
      <c r="B527" s="5">
        <v>42613</v>
      </c>
      <c r="C527" s="1" t="s">
        <v>34</v>
      </c>
      <c r="D527" s="1" t="s">
        <v>18</v>
      </c>
      <c r="E527" s="1" t="s">
        <v>11</v>
      </c>
      <c r="F527" s="1">
        <v>0</v>
      </c>
      <c r="G527" s="1">
        <v>117</v>
      </c>
      <c r="H527" s="1">
        <v>346</v>
      </c>
      <c r="I527" s="1">
        <v>424</v>
      </c>
      <c r="K527" s="1">
        <v>478</v>
      </c>
    </row>
    <row r="528" spans="1:11" ht="15" customHeight="1" x14ac:dyDescent="0.2">
      <c r="A528" s="5">
        <v>42642</v>
      </c>
      <c r="B528" s="5">
        <v>42613</v>
      </c>
      <c r="C528" s="1" t="s">
        <v>34</v>
      </c>
      <c r="D528" s="1" t="s">
        <v>18</v>
      </c>
      <c r="E528" s="1" t="s">
        <v>12</v>
      </c>
      <c r="F528" s="1">
        <v>0</v>
      </c>
      <c r="G528" s="1">
        <v>948</v>
      </c>
      <c r="H528" s="1">
        <v>2519</v>
      </c>
      <c r="I528" s="1">
        <v>2879</v>
      </c>
      <c r="K528" s="1">
        <v>2872</v>
      </c>
    </row>
    <row r="529" spans="1:11" ht="15" customHeight="1" x14ac:dyDescent="0.2">
      <c r="A529" s="5">
        <v>42642</v>
      </c>
      <c r="B529" s="5">
        <v>42613</v>
      </c>
      <c r="C529" s="1" t="s">
        <v>34</v>
      </c>
      <c r="D529" s="1" t="s">
        <v>18</v>
      </c>
      <c r="E529" s="1" t="s">
        <v>13</v>
      </c>
      <c r="F529" s="1">
        <v>0</v>
      </c>
      <c r="G529" s="1">
        <v>5</v>
      </c>
      <c r="H529" s="1">
        <v>23</v>
      </c>
      <c r="I529" s="1">
        <v>26</v>
      </c>
      <c r="K529" s="1">
        <v>26</v>
      </c>
    </row>
    <row r="530" spans="1:11" ht="15" customHeight="1" x14ac:dyDescent="0.2">
      <c r="A530" s="5">
        <v>42642</v>
      </c>
      <c r="B530" s="5">
        <v>42613</v>
      </c>
      <c r="C530" s="1" t="s">
        <v>34</v>
      </c>
      <c r="D530" s="1" t="s">
        <v>19</v>
      </c>
      <c r="E530" s="1" t="s">
        <v>10</v>
      </c>
      <c r="F530" s="1">
        <v>1</v>
      </c>
      <c r="G530" s="1">
        <v>25</v>
      </c>
      <c r="H530" s="1">
        <v>59</v>
      </c>
      <c r="I530" s="1">
        <v>65</v>
      </c>
      <c r="K530" s="1">
        <v>109</v>
      </c>
    </row>
    <row r="531" spans="1:11" ht="15" customHeight="1" x14ac:dyDescent="0.2">
      <c r="A531" s="5">
        <v>42642</v>
      </c>
      <c r="B531" s="5">
        <v>42613</v>
      </c>
      <c r="C531" s="1" t="s">
        <v>34</v>
      </c>
      <c r="D531" s="1" t="s">
        <v>19</v>
      </c>
      <c r="E531" s="1" t="s">
        <v>11</v>
      </c>
      <c r="F531" s="1">
        <v>0</v>
      </c>
      <c r="G531" s="1">
        <v>136</v>
      </c>
      <c r="H531" s="1">
        <v>328</v>
      </c>
      <c r="I531" s="1">
        <v>387</v>
      </c>
      <c r="K531" s="1">
        <v>427</v>
      </c>
    </row>
    <row r="532" spans="1:11" ht="15" customHeight="1" x14ac:dyDescent="0.2">
      <c r="A532" s="5">
        <v>42642</v>
      </c>
      <c r="B532" s="5">
        <v>42613</v>
      </c>
      <c r="C532" s="1" t="s">
        <v>34</v>
      </c>
      <c r="D532" s="1" t="s">
        <v>19</v>
      </c>
      <c r="E532" s="1" t="s">
        <v>12</v>
      </c>
      <c r="F532" s="1">
        <v>1</v>
      </c>
      <c r="G532" s="1">
        <v>898</v>
      </c>
      <c r="H532" s="1">
        <v>2513</v>
      </c>
      <c r="I532" s="1">
        <v>2863</v>
      </c>
      <c r="K532" s="1">
        <v>2873</v>
      </c>
    </row>
    <row r="533" spans="1:11" ht="15" customHeight="1" x14ac:dyDescent="0.2">
      <c r="A533" s="5">
        <v>42642</v>
      </c>
      <c r="B533" s="5">
        <v>42613</v>
      </c>
      <c r="C533" s="1" t="s">
        <v>34</v>
      </c>
      <c r="D533" s="1" t="s">
        <v>19</v>
      </c>
      <c r="E533" s="1" t="s">
        <v>13</v>
      </c>
      <c r="F533" s="1">
        <v>0</v>
      </c>
      <c r="G533" s="1">
        <v>3</v>
      </c>
      <c r="H533" s="1">
        <v>7</v>
      </c>
      <c r="I533" s="1">
        <v>13</v>
      </c>
      <c r="K533" s="1">
        <v>20</v>
      </c>
    </row>
    <row r="534" spans="1:11" ht="15" customHeight="1" x14ac:dyDescent="0.2">
      <c r="A534" s="5">
        <v>42642</v>
      </c>
      <c r="B534" s="5">
        <v>42613</v>
      </c>
      <c r="C534" s="1" t="s">
        <v>34</v>
      </c>
      <c r="D534" s="1" t="s">
        <v>20</v>
      </c>
      <c r="E534" s="1" t="s">
        <v>10</v>
      </c>
      <c r="F534" s="1">
        <v>0</v>
      </c>
      <c r="G534" s="1">
        <v>15</v>
      </c>
      <c r="H534" s="1">
        <v>41</v>
      </c>
      <c r="I534" s="1">
        <v>50</v>
      </c>
      <c r="K534" s="1">
        <v>84</v>
      </c>
    </row>
    <row r="535" spans="1:11" ht="15" customHeight="1" x14ac:dyDescent="0.2">
      <c r="A535" s="5">
        <v>42642</v>
      </c>
      <c r="B535" s="5">
        <v>42613</v>
      </c>
      <c r="C535" s="1" t="s">
        <v>34</v>
      </c>
      <c r="D535" s="1" t="s">
        <v>20</v>
      </c>
      <c r="E535" s="1" t="s">
        <v>11</v>
      </c>
      <c r="F535" s="1">
        <v>0</v>
      </c>
      <c r="G535" s="1">
        <v>71</v>
      </c>
      <c r="H535" s="1">
        <v>200</v>
      </c>
      <c r="I535" s="1">
        <v>231</v>
      </c>
      <c r="K535" s="1">
        <v>279</v>
      </c>
    </row>
    <row r="536" spans="1:11" ht="15" customHeight="1" x14ac:dyDescent="0.2">
      <c r="A536" s="5">
        <v>42642</v>
      </c>
      <c r="B536" s="5">
        <v>42613</v>
      </c>
      <c r="C536" s="1" t="s">
        <v>34</v>
      </c>
      <c r="D536" s="1" t="s">
        <v>20</v>
      </c>
      <c r="E536" s="1" t="s">
        <v>12</v>
      </c>
      <c r="F536" s="1">
        <v>0</v>
      </c>
      <c r="G536" s="1">
        <v>752</v>
      </c>
      <c r="H536" s="1">
        <v>2033</v>
      </c>
      <c r="I536" s="1">
        <v>2257</v>
      </c>
      <c r="K536" s="1">
        <v>2333</v>
      </c>
    </row>
    <row r="537" spans="1:11" ht="15" customHeight="1" x14ac:dyDescent="0.2">
      <c r="A537" s="5">
        <v>42642</v>
      </c>
      <c r="B537" s="5">
        <v>42613</v>
      </c>
      <c r="C537" s="1" t="s">
        <v>34</v>
      </c>
      <c r="D537" s="1" t="s">
        <v>20</v>
      </c>
      <c r="E537" s="1" t="s">
        <v>13</v>
      </c>
      <c r="F537" s="1">
        <v>0</v>
      </c>
      <c r="G537" s="1">
        <v>5</v>
      </c>
      <c r="H537" s="1">
        <v>17</v>
      </c>
      <c r="I537" s="1">
        <v>21</v>
      </c>
      <c r="K537" s="1">
        <v>19</v>
      </c>
    </row>
    <row r="538" spans="1:11" ht="15" customHeight="1" x14ac:dyDescent="0.2">
      <c r="A538" s="5">
        <v>42642</v>
      </c>
      <c r="B538" s="5">
        <v>42613</v>
      </c>
      <c r="C538" s="1" t="s">
        <v>34</v>
      </c>
      <c r="D538" s="1" t="s">
        <v>21</v>
      </c>
      <c r="E538" s="1" t="s">
        <v>10</v>
      </c>
      <c r="F538" s="1">
        <v>0</v>
      </c>
      <c r="G538" s="1">
        <v>9</v>
      </c>
      <c r="H538" s="1">
        <v>30</v>
      </c>
      <c r="I538" s="1">
        <v>35</v>
      </c>
      <c r="K538" s="1">
        <v>51</v>
      </c>
    </row>
    <row r="539" spans="1:11" ht="15" customHeight="1" x14ac:dyDescent="0.2">
      <c r="A539" s="5">
        <v>42642</v>
      </c>
      <c r="B539" s="5">
        <v>42613</v>
      </c>
      <c r="C539" s="1" t="s">
        <v>34</v>
      </c>
      <c r="D539" s="1" t="s">
        <v>21</v>
      </c>
      <c r="E539" s="1" t="s">
        <v>11</v>
      </c>
      <c r="F539" s="1">
        <v>1</v>
      </c>
      <c r="G539" s="1">
        <v>55</v>
      </c>
      <c r="H539" s="1">
        <v>140</v>
      </c>
      <c r="I539" s="1">
        <v>167</v>
      </c>
      <c r="K539" s="1">
        <v>200</v>
      </c>
    </row>
    <row r="540" spans="1:11" ht="15" customHeight="1" x14ac:dyDescent="0.2">
      <c r="A540" s="5">
        <v>42642</v>
      </c>
      <c r="B540" s="5">
        <v>42613</v>
      </c>
      <c r="C540" s="1" t="s">
        <v>34</v>
      </c>
      <c r="D540" s="1" t="s">
        <v>21</v>
      </c>
      <c r="E540" s="1" t="s">
        <v>12</v>
      </c>
      <c r="F540" s="1">
        <v>1</v>
      </c>
      <c r="G540" s="1">
        <v>569</v>
      </c>
      <c r="H540" s="1">
        <v>1680</v>
      </c>
      <c r="I540" s="1">
        <v>1880</v>
      </c>
      <c r="K540" s="1">
        <v>2019</v>
      </c>
    </row>
    <row r="541" spans="1:11" ht="15" customHeight="1" x14ac:dyDescent="0.2">
      <c r="A541" s="5">
        <v>42642</v>
      </c>
      <c r="B541" s="5">
        <v>42613</v>
      </c>
      <c r="C541" s="1" t="s">
        <v>34</v>
      </c>
      <c r="D541" s="1" t="s">
        <v>21</v>
      </c>
      <c r="E541" s="1" t="s">
        <v>13</v>
      </c>
      <c r="F541" s="1">
        <v>0</v>
      </c>
      <c r="G541" s="1">
        <v>4</v>
      </c>
      <c r="H541" s="1">
        <v>7</v>
      </c>
      <c r="I541" s="1">
        <v>8</v>
      </c>
      <c r="K541" s="1">
        <v>11</v>
      </c>
    </row>
    <row r="542" spans="1:11" ht="15" customHeight="1" x14ac:dyDescent="0.2">
      <c r="A542" s="5">
        <v>42642</v>
      </c>
      <c r="B542" s="5">
        <v>42613</v>
      </c>
      <c r="C542" s="1" t="s">
        <v>35</v>
      </c>
      <c r="D542" s="1" t="s">
        <v>9</v>
      </c>
      <c r="E542" s="1" t="s">
        <v>10</v>
      </c>
      <c r="F542" s="1">
        <v>25</v>
      </c>
      <c r="G542" s="1">
        <v>411</v>
      </c>
      <c r="H542" s="1">
        <v>730</v>
      </c>
      <c r="I542" s="1">
        <v>827</v>
      </c>
      <c r="K542" s="1">
        <v>1724</v>
      </c>
    </row>
    <row r="543" spans="1:11" ht="15" customHeight="1" x14ac:dyDescent="0.2">
      <c r="A543" s="5">
        <v>42642</v>
      </c>
      <c r="B543" s="5">
        <v>42613</v>
      </c>
      <c r="C543" s="1" t="s">
        <v>35</v>
      </c>
      <c r="D543" s="1" t="s">
        <v>9</v>
      </c>
      <c r="E543" s="1" t="s">
        <v>11</v>
      </c>
      <c r="F543" s="1">
        <v>6</v>
      </c>
      <c r="G543" s="1">
        <v>900</v>
      </c>
      <c r="H543" s="1">
        <v>2136</v>
      </c>
      <c r="I543" s="1">
        <v>2683</v>
      </c>
      <c r="K543" s="1">
        <v>3351</v>
      </c>
    </row>
    <row r="544" spans="1:11" ht="15" customHeight="1" x14ac:dyDescent="0.2">
      <c r="A544" s="5">
        <v>42642</v>
      </c>
      <c r="B544" s="5">
        <v>42613</v>
      </c>
      <c r="C544" s="1" t="s">
        <v>35</v>
      </c>
      <c r="D544" s="1" t="s">
        <v>9</v>
      </c>
      <c r="E544" s="1" t="s">
        <v>12</v>
      </c>
      <c r="F544" s="1">
        <v>33</v>
      </c>
      <c r="G544" s="1">
        <v>2595</v>
      </c>
      <c r="H544" s="1">
        <v>5989</v>
      </c>
      <c r="I544" s="1">
        <v>7211</v>
      </c>
      <c r="K544" s="1">
        <v>7630</v>
      </c>
    </row>
    <row r="545" spans="1:11" ht="15" customHeight="1" x14ac:dyDescent="0.2">
      <c r="A545" s="5">
        <v>42642</v>
      </c>
      <c r="B545" s="5">
        <v>42613</v>
      </c>
      <c r="C545" s="1" t="s">
        <v>35</v>
      </c>
      <c r="D545" s="1" t="s">
        <v>9</v>
      </c>
      <c r="E545" s="1" t="s">
        <v>13</v>
      </c>
      <c r="F545" s="1">
        <v>0</v>
      </c>
      <c r="G545" s="1">
        <v>128</v>
      </c>
      <c r="H545" s="1">
        <v>274</v>
      </c>
      <c r="I545" s="1">
        <v>347</v>
      </c>
      <c r="K545" s="1">
        <v>416</v>
      </c>
    </row>
    <row r="546" spans="1:11" ht="15" customHeight="1" x14ac:dyDescent="0.2">
      <c r="A546" s="5">
        <v>42642</v>
      </c>
      <c r="B546" s="5">
        <v>42613</v>
      </c>
      <c r="C546" s="1" t="s">
        <v>35</v>
      </c>
      <c r="D546" s="1" t="s">
        <v>14</v>
      </c>
      <c r="E546" s="1" t="s">
        <v>10</v>
      </c>
      <c r="F546" s="1">
        <v>16</v>
      </c>
      <c r="G546" s="1">
        <v>501</v>
      </c>
      <c r="H546" s="1">
        <v>1137</v>
      </c>
      <c r="I546" s="1">
        <v>1309</v>
      </c>
      <c r="K546" s="1">
        <v>1869</v>
      </c>
    </row>
    <row r="547" spans="1:11" ht="15" customHeight="1" x14ac:dyDescent="0.2">
      <c r="A547" s="5">
        <v>42642</v>
      </c>
      <c r="B547" s="5">
        <v>42613</v>
      </c>
      <c r="C547" s="1" t="s">
        <v>35</v>
      </c>
      <c r="D547" s="1" t="s">
        <v>14</v>
      </c>
      <c r="E547" s="1" t="s">
        <v>11</v>
      </c>
      <c r="F547" s="1">
        <v>3</v>
      </c>
      <c r="G547" s="1">
        <v>716</v>
      </c>
      <c r="H547" s="1">
        <v>1657</v>
      </c>
      <c r="I547" s="1">
        <v>2057</v>
      </c>
      <c r="K547" s="1">
        <v>2810</v>
      </c>
    </row>
    <row r="548" spans="1:11" ht="15" customHeight="1" x14ac:dyDescent="0.2">
      <c r="A548" s="5">
        <v>42642</v>
      </c>
      <c r="B548" s="5">
        <v>42613</v>
      </c>
      <c r="C548" s="1" t="s">
        <v>35</v>
      </c>
      <c r="D548" s="1" t="s">
        <v>14</v>
      </c>
      <c r="E548" s="1" t="s">
        <v>12</v>
      </c>
      <c r="F548" s="1">
        <v>20</v>
      </c>
      <c r="G548" s="1">
        <v>2366</v>
      </c>
      <c r="H548" s="1">
        <v>5637</v>
      </c>
      <c r="I548" s="1">
        <v>6647</v>
      </c>
      <c r="K548" s="1">
        <v>7106</v>
      </c>
    </row>
    <row r="549" spans="1:11" ht="15" customHeight="1" x14ac:dyDescent="0.2">
      <c r="A549" s="5">
        <v>42642</v>
      </c>
      <c r="B549" s="5">
        <v>42613</v>
      </c>
      <c r="C549" s="1" t="s">
        <v>35</v>
      </c>
      <c r="D549" s="1" t="s">
        <v>14</v>
      </c>
      <c r="E549" s="1" t="s">
        <v>13</v>
      </c>
      <c r="F549" s="1">
        <v>1</v>
      </c>
      <c r="G549" s="1">
        <v>114</v>
      </c>
      <c r="H549" s="1">
        <v>269</v>
      </c>
      <c r="I549" s="1">
        <v>340</v>
      </c>
      <c r="K549" s="1">
        <v>339</v>
      </c>
    </row>
    <row r="550" spans="1:11" ht="15" customHeight="1" x14ac:dyDescent="0.2">
      <c r="A550" s="5">
        <v>42642</v>
      </c>
      <c r="B550" s="5">
        <v>42613</v>
      </c>
      <c r="C550" s="1" t="s">
        <v>35</v>
      </c>
      <c r="D550" s="1" t="s">
        <v>15</v>
      </c>
      <c r="E550" s="1" t="s">
        <v>10</v>
      </c>
      <c r="F550" s="1">
        <v>6</v>
      </c>
      <c r="G550" s="1">
        <v>442</v>
      </c>
      <c r="H550" s="1">
        <v>1006</v>
      </c>
      <c r="I550" s="1">
        <v>1161</v>
      </c>
      <c r="K550" s="1">
        <v>1460</v>
      </c>
    </row>
    <row r="551" spans="1:11" ht="15" customHeight="1" x14ac:dyDescent="0.2">
      <c r="A551" s="5">
        <v>42642</v>
      </c>
      <c r="B551" s="5">
        <v>42613</v>
      </c>
      <c r="C551" s="1" t="s">
        <v>35</v>
      </c>
      <c r="D551" s="1" t="s">
        <v>15</v>
      </c>
      <c r="E551" s="1" t="s">
        <v>11</v>
      </c>
      <c r="F551" s="1">
        <v>1</v>
      </c>
      <c r="G551" s="1">
        <v>656</v>
      </c>
      <c r="H551" s="1">
        <v>1581</v>
      </c>
      <c r="I551" s="1">
        <v>1928</v>
      </c>
      <c r="K551" s="1">
        <v>2591</v>
      </c>
    </row>
    <row r="552" spans="1:11" ht="15" customHeight="1" x14ac:dyDescent="0.2">
      <c r="A552" s="5">
        <v>42642</v>
      </c>
      <c r="B552" s="5">
        <v>42613</v>
      </c>
      <c r="C552" s="1" t="s">
        <v>35</v>
      </c>
      <c r="D552" s="1" t="s">
        <v>15</v>
      </c>
      <c r="E552" s="1" t="s">
        <v>12</v>
      </c>
      <c r="F552" s="1">
        <v>11</v>
      </c>
      <c r="G552" s="1">
        <v>2302</v>
      </c>
      <c r="H552" s="1">
        <v>5664</v>
      </c>
      <c r="I552" s="1">
        <v>6638</v>
      </c>
      <c r="K552" s="1">
        <v>6892</v>
      </c>
    </row>
    <row r="553" spans="1:11" ht="15" customHeight="1" x14ac:dyDescent="0.2">
      <c r="A553" s="5">
        <v>42642</v>
      </c>
      <c r="B553" s="5">
        <v>42613</v>
      </c>
      <c r="C553" s="1" t="s">
        <v>35</v>
      </c>
      <c r="D553" s="1" t="s">
        <v>15</v>
      </c>
      <c r="E553" s="1" t="s">
        <v>13</v>
      </c>
      <c r="F553" s="1">
        <v>3</v>
      </c>
      <c r="G553" s="1">
        <v>116</v>
      </c>
      <c r="H553" s="1">
        <v>303</v>
      </c>
      <c r="I553" s="1">
        <v>380</v>
      </c>
      <c r="K553" s="1">
        <v>378</v>
      </c>
    </row>
    <row r="554" spans="1:11" ht="15" customHeight="1" x14ac:dyDescent="0.2">
      <c r="A554" s="5">
        <v>42642</v>
      </c>
      <c r="B554" s="5">
        <v>42613</v>
      </c>
      <c r="C554" s="1" t="s">
        <v>35</v>
      </c>
      <c r="D554" s="1" t="s">
        <v>16</v>
      </c>
      <c r="E554" s="1" t="s">
        <v>10</v>
      </c>
      <c r="F554" s="1">
        <v>3</v>
      </c>
      <c r="G554" s="1">
        <v>312</v>
      </c>
      <c r="H554" s="1">
        <v>793</v>
      </c>
      <c r="I554" s="1">
        <v>899</v>
      </c>
      <c r="K554" s="1">
        <v>1070</v>
      </c>
    </row>
    <row r="555" spans="1:11" ht="15" customHeight="1" x14ac:dyDescent="0.2">
      <c r="A555" s="5">
        <v>42642</v>
      </c>
      <c r="B555" s="5">
        <v>42613</v>
      </c>
      <c r="C555" s="1" t="s">
        <v>35</v>
      </c>
      <c r="D555" s="1" t="s">
        <v>16</v>
      </c>
      <c r="E555" s="1" t="s">
        <v>11</v>
      </c>
      <c r="F555" s="1">
        <v>1</v>
      </c>
      <c r="G555" s="1">
        <v>618</v>
      </c>
      <c r="H555" s="1">
        <v>1555</v>
      </c>
      <c r="I555" s="1">
        <v>1913</v>
      </c>
      <c r="K555" s="1">
        <v>2562</v>
      </c>
    </row>
    <row r="556" spans="1:11" ht="15" customHeight="1" x14ac:dyDescent="0.2">
      <c r="A556" s="5">
        <v>42642</v>
      </c>
      <c r="B556" s="5">
        <v>42613</v>
      </c>
      <c r="C556" s="1" t="s">
        <v>35</v>
      </c>
      <c r="D556" s="1" t="s">
        <v>16</v>
      </c>
      <c r="E556" s="1" t="s">
        <v>12</v>
      </c>
      <c r="F556" s="1">
        <v>5</v>
      </c>
      <c r="G556" s="1">
        <v>2648</v>
      </c>
      <c r="H556" s="1">
        <v>6654</v>
      </c>
      <c r="I556" s="1">
        <v>7778</v>
      </c>
      <c r="K556" s="1">
        <v>7737</v>
      </c>
    </row>
    <row r="557" spans="1:11" ht="15" customHeight="1" x14ac:dyDescent="0.2">
      <c r="A557" s="5">
        <v>42642</v>
      </c>
      <c r="B557" s="5">
        <v>42613</v>
      </c>
      <c r="C557" s="1" t="s">
        <v>35</v>
      </c>
      <c r="D557" s="1" t="s">
        <v>16</v>
      </c>
      <c r="E557" s="1" t="s">
        <v>13</v>
      </c>
      <c r="F557" s="1">
        <v>0</v>
      </c>
      <c r="G557" s="1">
        <v>80</v>
      </c>
      <c r="H557" s="1">
        <v>240</v>
      </c>
      <c r="I557" s="1">
        <v>285</v>
      </c>
      <c r="K557" s="1">
        <v>327</v>
      </c>
    </row>
    <row r="558" spans="1:11" ht="15" customHeight="1" x14ac:dyDescent="0.2">
      <c r="A558" s="5">
        <v>42642</v>
      </c>
      <c r="B558" s="5">
        <v>42613</v>
      </c>
      <c r="C558" s="1" t="s">
        <v>35</v>
      </c>
      <c r="D558" s="1" t="s">
        <v>17</v>
      </c>
      <c r="E558" s="1" t="s">
        <v>10</v>
      </c>
      <c r="F558" s="1">
        <v>6</v>
      </c>
      <c r="G558" s="1">
        <v>286</v>
      </c>
      <c r="H558" s="1">
        <v>680</v>
      </c>
      <c r="I558" s="1">
        <v>780</v>
      </c>
      <c r="K558" s="1">
        <v>937</v>
      </c>
    </row>
    <row r="559" spans="1:11" ht="15" customHeight="1" x14ac:dyDescent="0.2">
      <c r="A559" s="5">
        <v>42642</v>
      </c>
      <c r="B559" s="5">
        <v>42613</v>
      </c>
      <c r="C559" s="1" t="s">
        <v>35</v>
      </c>
      <c r="D559" s="1" t="s">
        <v>17</v>
      </c>
      <c r="E559" s="1" t="s">
        <v>11</v>
      </c>
      <c r="F559" s="1">
        <v>1</v>
      </c>
      <c r="G559" s="1">
        <v>633</v>
      </c>
      <c r="H559" s="1">
        <v>1600</v>
      </c>
      <c r="I559" s="1">
        <v>1931</v>
      </c>
      <c r="K559" s="1">
        <v>2351</v>
      </c>
    </row>
    <row r="560" spans="1:11" ht="15" customHeight="1" x14ac:dyDescent="0.2">
      <c r="A560" s="5">
        <v>42642</v>
      </c>
      <c r="B560" s="5">
        <v>42613</v>
      </c>
      <c r="C560" s="1" t="s">
        <v>35</v>
      </c>
      <c r="D560" s="1" t="s">
        <v>17</v>
      </c>
      <c r="E560" s="1" t="s">
        <v>12</v>
      </c>
      <c r="F560" s="1">
        <v>4</v>
      </c>
      <c r="G560" s="1">
        <v>2840</v>
      </c>
      <c r="H560" s="1">
        <v>7206</v>
      </c>
      <c r="I560" s="1">
        <v>8404</v>
      </c>
      <c r="K560" s="1">
        <v>8637</v>
      </c>
    </row>
    <row r="561" spans="1:11" ht="15" customHeight="1" x14ac:dyDescent="0.2">
      <c r="A561" s="5">
        <v>42642</v>
      </c>
      <c r="B561" s="5">
        <v>42613</v>
      </c>
      <c r="C561" s="1" t="s">
        <v>35</v>
      </c>
      <c r="D561" s="1" t="s">
        <v>17</v>
      </c>
      <c r="E561" s="1" t="s">
        <v>13</v>
      </c>
      <c r="F561" s="1">
        <v>0</v>
      </c>
      <c r="G561" s="1">
        <v>103</v>
      </c>
      <c r="H561" s="1">
        <v>245</v>
      </c>
      <c r="I561" s="1">
        <v>295</v>
      </c>
      <c r="K561" s="1">
        <v>301</v>
      </c>
    </row>
    <row r="562" spans="1:11" ht="15" customHeight="1" x14ac:dyDescent="0.2">
      <c r="A562" s="5">
        <v>42642</v>
      </c>
      <c r="B562" s="5">
        <v>42613</v>
      </c>
      <c r="C562" s="1" t="s">
        <v>35</v>
      </c>
      <c r="D562" s="1" t="s">
        <v>18</v>
      </c>
      <c r="E562" s="1" t="s">
        <v>10</v>
      </c>
      <c r="F562" s="1">
        <v>1</v>
      </c>
      <c r="G562" s="1">
        <v>210</v>
      </c>
      <c r="H562" s="1">
        <v>580</v>
      </c>
      <c r="I562" s="1">
        <v>687</v>
      </c>
      <c r="K562" s="1">
        <v>875</v>
      </c>
    </row>
    <row r="563" spans="1:11" ht="15" customHeight="1" x14ac:dyDescent="0.2">
      <c r="A563" s="5">
        <v>42642</v>
      </c>
      <c r="B563" s="5">
        <v>42613</v>
      </c>
      <c r="C563" s="1" t="s">
        <v>35</v>
      </c>
      <c r="D563" s="1" t="s">
        <v>18</v>
      </c>
      <c r="E563" s="1" t="s">
        <v>11</v>
      </c>
      <c r="F563" s="1">
        <v>1</v>
      </c>
      <c r="G563" s="1">
        <v>600</v>
      </c>
      <c r="H563" s="1">
        <v>1577</v>
      </c>
      <c r="I563" s="1">
        <v>1849</v>
      </c>
      <c r="K563" s="1">
        <v>2112</v>
      </c>
    </row>
    <row r="564" spans="1:11" ht="15" customHeight="1" x14ac:dyDescent="0.2">
      <c r="A564" s="5">
        <v>42642</v>
      </c>
      <c r="B564" s="5">
        <v>42613</v>
      </c>
      <c r="C564" s="1" t="s">
        <v>35</v>
      </c>
      <c r="D564" s="1" t="s">
        <v>18</v>
      </c>
      <c r="E564" s="1" t="s">
        <v>12</v>
      </c>
      <c r="F564" s="1">
        <v>4</v>
      </c>
      <c r="G564" s="1">
        <v>2599</v>
      </c>
      <c r="H564" s="1">
        <v>6698</v>
      </c>
      <c r="I564" s="1">
        <v>7765</v>
      </c>
      <c r="J564" s="1">
        <v>1</v>
      </c>
      <c r="K564" s="1">
        <v>8314</v>
      </c>
    </row>
    <row r="565" spans="1:11" ht="15" customHeight="1" x14ac:dyDescent="0.2">
      <c r="A565" s="5">
        <v>42642</v>
      </c>
      <c r="B565" s="5">
        <v>42613</v>
      </c>
      <c r="C565" s="1" t="s">
        <v>35</v>
      </c>
      <c r="D565" s="1" t="s">
        <v>18</v>
      </c>
      <c r="E565" s="1" t="s">
        <v>13</v>
      </c>
      <c r="F565" s="1">
        <v>0</v>
      </c>
      <c r="G565" s="1">
        <v>77</v>
      </c>
      <c r="H565" s="1">
        <v>177</v>
      </c>
      <c r="I565" s="1">
        <v>217</v>
      </c>
      <c r="K565" s="1">
        <v>235</v>
      </c>
    </row>
    <row r="566" spans="1:11" ht="15" customHeight="1" x14ac:dyDescent="0.2">
      <c r="A566" s="5">
        <v>42642</v>
      </c>
      <c r="B566" s="5">
        <v>42613</v>
      </c>
      <c r="C566" s="1" t="s">
        <v>35</v>
      </c>
      <c r="D566" s="1" t="s">
        <v>19</v>
      </c>
      <c r="E566" s="1" t="s">
        <v>10</v>
      </c>
      <c r="F566" s="1">
        <v>2</v>
      </c>
      <c r="G566" s="1">
        <v>178</v>
      </c>
      <c r="H566" s="1">
        <v>458</v>
      </c>
      <c r="I566" s="1">
        <v>533</v>
      </c>
      <c r="K566" s="1">
        <v>713</v>
      </c>
    </row>
    <row r="567" spans="1:11" ht="15" customHeight="1" x14ac:dyDescent="0.2">
      <c r="A567" s="5">
        <v>42642</v>
      </c>
      <c r="B567" s="5">
        <v>42613</v>
      </c>
      <c r="C567" s="1" t="s">
        <v>35</v>
      </c>
      <c r="D567" s="1" t="s">
        <v>19</v>
      </c>
      <c r="E567" s="1" t="s">
        <v>11</v>
      </c>
      <c r="F567" s="1">
        <v>0</v>
      </c>
      <c r="G567" s="1">
        <v>501</v>
      </c>
      <c r="H567" s="1">
        <v>1255</v>
      </c>
      <c r="I567" s="1">
        <v>1475</v>
      </c>
      <c r="K567" s="1">
        <v>1758</v>
      </c>
    </row>
    <row r="568" spans="1:11" ht="15" customHeight="1" x14ac:dyDescent="0.2">
      <c r="A568" s="5">
        <v>42642</v>
      </c>
      <c r="B568" s="5">
        <v>42613</v>
      </c>
      <c r="C568" s="1" t="s">
        <v>35</v>
      </c>
      <c r="D568" s="1" t="s">
        <v>19</v>
      </c>
      <c r="E568" s="1" t="s">
        <v>12</v>
      </c>
      <c r="F568" s="1">
        <v>8</v>
      </c>
      <c r="G568" s="1">
        <v>2412</v>
      </c>
      <c r="H568" s="1">
        <v>6434</v>
      </c>
      <c r="I568" s="1">
        <v>7350</v>
      </c>
      <c r="K568" s="1">
        <v>8042</v>
      </c>
    </row>
    <row r="569" spans="1:11" ht="15" customHeight="1" x14ac:dyDescent="0.2">
      <c r="A569" s="5">
        <v>42642</v>
      </c>
      <c r="B569" s="5">
        <v>42613</v>
      </c>
      <c r="C569" s="1" t="s">
        <v>35</v>
      </c>
      <c r="D569" s="1" t="s">
        <v>19</v>
      </c>
      <c r="E569" s="1" t="s">
        <v>13</v>
      </c>
      <c r="F569" s="1">
        <v>0</v>
      </c>
      <c r="G569" s="1">
        <v>56</v>
      </c>
      <c r="H569" s="1">
        <v>148</v>
      </c>
      <c r="I569" s="1">
        <v>175</v>
      </c>
      <c r="K569" s="1">
        <v>181</v>
      </c>
    </row>
    <row r="570" spans="1:11" ht="15" customHeight="1" x14ac:dyDescent="0.2">
      <c r="A570" s="5">
        <v>42642</v>
      </c>
      <c r="B570" s="5">
        <v>42613</v>
      </c>
      <c r="C570" s="1" t="s">
        <v>35</v>
      </c>
      <c r="D570" s="1" t="s">
        <v>20</v>
      </c>
      <c r="E570" s="1" t="s">
        <v>10</v>
      </c>
      <c r="F570" s="1">
        <v>3</v>
      </c>
      <c r="G570" s="1">
        <v>149</v>
      </c>
      <c r="H570" s="1">
        <v>393</v>
      </c>
      <c r="I570" s="1">
        <v>438</v>
      </c>
      <c r="K570" s="1">
        <v>509</v>
      </c>
    </row>
    <row r="571" spans="1:11" ht="15" customHeight="1" x14ac:dyDescent="0.2">
      <c r="A571" s="5">
        <v>42642</v>
      </c>
      <c r="B571" s="5">
        <v>42613</v>
      </c>
      <c r="C571" s="1" t="s">
        <v>35</v>
      </c>
      <c r="D571" s="1" t="s">
        <v>20</v>
      </c>
      <c r="E571" s="1" t="s">
        <v>11</v>
      </c>
      <c r="F571" s="1">
        <v>0</v>
      </c>
      <c r="G571" s="1">
        <v>326</v>
      </c>
      <c r="H571" s="1">
        <v>902</v>
      </c>
      <c r="I571" s="1">
        <v>1036</v>
      </c>
      <c r="K571" s="1">
        <v>1300</v>
      </c>
    </row>
    <row r="572" spans="1:11" ht="15" customHeight="1" x14ac:dyDescent="0.2">
      <c r="A572" s="5">
        <v>42642</v>
      </c>
      <c r="B572" s="5">
        <v>42613</v>
      </c>
      <c r="C572" s="1" t="s">
        <v>35</v>
      </c>
      <c r="D572" s="1" t="s">
        <v>20</v>
      </c>
      <c r="E572" s="1" t="s">
        <v>12</v>
      </c>
      <c r="F572" s="1">
        <v>2</v>
      </c>
      <c r="G572" s="1">
        <v>2022</v>
      </c>
      <c r="H572" s="1">
        <v>5379</v>
      </c>
      <c r="I572" s="1">
        <v>6083</v>
      </c>
      <c r="K572" s="1">
        <v>6666</v>
      </c>
    </row>
    <row r="573" spans="1:11" ht="15" customHeight="1" x14ac:dyDescent="0.2">
      <c r="A573" s="5">
        <v>42642</v>
      </c>
      <c r="B573" s="5">
        <v>42613</v>
      </c>
      <c r="C573" s="1" t="s">
        <v>35</v>
      </c>
      <c r="D573" s="1" t="s">
        <v>20</v>
      </c>
      <c r="E573" s="1" t="s">
        <v>13</v>
      </c>
      <c r="F573" s="1">
        <v>1</v>
      </c>
      <c r="G573" s="1">
        <v>40</v>
      </c>
      <c r="H573" s="1">
        <v>121</v>
      </c>
      <c r="I573" s="1">
        <v>143</v>
      </c>
      <c r="K573" s="1">
        <v>144</v>
      </c>
    </row>
    <row r="574" spans="1:11" ht="15" customHeight="1" x14ac:dyDescent="0.2">
      <c r="A574" s="5">
        <v>42642</v>
      </c>
      <c r="B574" s="5">
        <v>42613</v>
      </c>
      <c r="C574" s="1" t="s">
        <v>35</v>
      </c>
      <c r="D574" s="1" t="s">
        <v>21</v>
      </c>
      <c r="E574" s="1" t="s">
        <v>10</v>
      </c>
      <c r="F574" s="1">
        <v>1</v>
      </c>
      <c r="G574" s="1">
        <v>102</v>
      </c>
      <c r="H574" s="1">
        <v>221</v>
      </c>
      <c r="I574" s="1">
        <v>248</v>
      </c>
      <c r="K574" s="1">
        <v>324</v>
      </c>
    </row>
    <row r="575" spans="1:11" ht="15" customHeight="1" x14ac:dyDescent="0.2">
      <c r="A575" s="5">
        <v>42642</v>
      </c>
      <c r="B575" s="5">
        <v>42613</v>
      </c>
      <c r="C575" s="1" t="s">
        <v>35</v>
      </c>
      <c r="D575" s="1" t="s">
        <v>21</v>
      </c>
      <c r="E575" s="1" t="s">
        <v>11</v>
      </c>
      <c r="F575" s="1">
        <v>0</v>
      </c>
      <c r="G575" s="1">
        <v>214</v>
      </c>
      <c r="H575" s="1">
        <v>594</v>
      </c>
      <c r="I575" s="1">
        <v>706</v>
      </c>
      <c r="K575" s="1">
        <v>852</v>
      </c>
    </row>
    <row r="576" spans="1:11" ht="15" customHeight="1" x14ac:dyDescent="0.2">
      <c r="A576" s="5">
        <v>42642</v>
      </c>
      <c r="B576" s="5">
        <v>42613</v>
      </c>
      <c r="C576" s="1" t="s">
        <v>35</v>
      </c>
      <c r="D576" s="1" t="s">
        <v>21</v>
      </c>
      <c r="E576" s="1" t="s">
        <v>12</v>
      </c>
      <c r="F576" s="1">
        <v>3</v>
      </c>
      <c r="G576" s="1">
        <v>1685</v>
      </c>
      <c r="H576" s="1">
        <v>4637</v>
      </c>
      <c r="I576" s="1">
        <v>5261</v>
      </c>
      <c r="K576" s="1">
        <v>6127</v>
      </c>
    </row>
    <row r="577" spans="1:11" ht="15" customHeight="1" x14ac:dyDescent="0.2">
      <c r="A577" s="5">
        <v>42642</v>
      </c>
      <c r="B577" s="5">
        <v>42613</v>
      </c>
      <c r="C577" s="1" t="s">
        <v>35</v>
      </c>
      <c r="D577" s="1" t="s">
        <v>21</v>
      </c>
      <c r="E577" s="1" t="s">
        <v>13</v>
      </c>
      <c r="F577" s="1">
        <v>0</v>
      </c>
      <c r="G577" s="1">
        <v>32</v>
      </c>
      <c r="H577" s="1">
        <v>83</v>
      </c>
      <c r="I577" s="1">
        <v>96</v>
      </c>
      <c r="K577" s="1">
        <v>94</v>
      </c>
    </row>
    <row r="578" spans="1:11" ht="15" customHeight="1" x14ac:dyDescent="0.2">
      <c r="A578" s="5">
        <v>42642</v>
      </c>
      <c r="B578" s="5">
        <v>42613</v>
      </c>
      <c r="C578" s="1" t="s">
        <v>36</v>
      </c>
      <c r="D578" s="1" t="s">
        <v>9</v>
      </c>
      <c r="E578" s="1" t="s">
        <v>10</v>
      </c>
      <c r="F578" s="1">
        <v>0</v>
      </c>
      <c r="G578" s="1">
        <v>10</v>
      </c>
      <c r="H578" s="1">
        <v>22</v>
      </c>
      <c r="I578" s="1">
        <v>25</v>
      </c>
      <c r="K578" s="1">
        <v>50</v>
      </c>
    </row>
    <row r="579" spans="1:11" ht="15" customHeight="1" x14ac:dyDescent="0.2">
      <c r="A579" s="5">
        <v>42642</v>
      </c>
      <c r="B579" s="5">
        <v>42613</v>
      </c>
      <c r="C579" s="1" t="s">
        <v>36</v>
      </c>
      <c r="D579" s="1" t="s">
        <v>9</v>
      </c>
      <c r="E579" s="1" t="s">
        <v>11</v>
      </c>
      <c r="F579" s="1">
        <v>0</v>
      </c>
      <c r="G579" s="1">
        <v>97</v>
      </c>
      <c r="H579" s="1">
        <v>196</v>
      </c>
      <c r="I579" s="1">
        <v>242</v>
      </c>
      <c r="K579" s="1">
        <v>258</v>
      </c>
    </row>
    <row r="580" spans="1:11" ht="15" customHeight="1" x14ac:dyDescent="0.2">
      <c r="A580" s="5">
        <v>42642</v>
      </c>
      <c r="B580" s="5">
        <v>42613</v>
      </c>
      <c r="C580" s="1" t="s">
        <v>36</v>
      </c>
      <c r="D580" s="1" t="s">
        <v>9</v>
      </c>
      <c r="E580" s="1" t="s">
        <v>12</v>
      </c>
      <c r="F580" s="1">
        <v>1</v>
      </c>
      <c r="G580" s="1">
        <v>240</v>
      </c>
      <c r="H580" s="1">
        <v>565</v>
      </c>
      <c r="I580" s="1">
        <v>679</v>
      </c>
      <c r="K580" s="1">
        <v>789</v>
      </c>
    </row>
    <row r="581" spans="1:11" ht="15" customHeight="1" x14ac:dyDescent="0.2">
      <c r="A581" s="5">
        <v>42642</v>
      </c>
      <c r="B581" s="5">
        <v>42613</v>
      </c>
      <c r="C581" s="1" t="s">
        <v>36</v>
      </c>
      <c r="D581" s="1" t="s">
        <v>9</v>
      </c>
      <c r="E581" s="1" t="s">
        <v>13</v>
      </c>
      <c r="F581" s="1">
        <v>0</v>
      </c>
      <c r="G581" s="1">
        <v>5</v>
      </c>
      <c r="H581" s="1">
        <v>12</v>
      </c>
      <c r="I581" s="1">
        <v>14</v>
      </c>
      <c r="K581" s="1">
        <v>16</v>
      </c>
    </row>
    <row r="582" spans="1:11" ht="15" customHeight="1" x14ac:dyDescent="0.2">
      <c r="A582" s="5">
        <v>42642</v>
      </c>
      <c r="B582" s="5">
        <v>42613</v>
      </c>
      <c r="C582" s="1" t="s">
        <v>36</v>
      </c>
      <c r="D582" s="1" t="s">
        <v>14</v>
      </c>
      <c r="E582" s="1" t="s">
        <v>10</v>
      </c>
      <c r="F582" s="1">
        <v>0</v>
      </c>
      <c r="G582" s="1">
        <v>12</v>
      </c>
      <c r="H582" s="1">
        <v>32</v>
      </c>
      <c r="I582" s="1">
        <v>35</v>
      </c>
      <c r="K582" s="1">
        <v>60</v>
      </c>
    </row>
    <row r="583" spans="1:11" ht="15" customHeight="1" x14ac:dyDescent="0.2">
      <c r="A583" s="5">
        <v>42642</v>
      </c>
      <c r="B583" s="5">
        <v>42613</v>
      </c>
      <c r="C583" s="1" t="s">
        <v>36</v>
      </c>
      <c r="D583" s="1" t="s">
        <v>14</v>
      </c>
      <c r="E583" s="1" t="s">
        <v>11</v>
      </c>
      <c r="F583" s="1">
        <v>0</v>
      </c>
      <c r="G583" s="1">
        <v>61</v>
      </c>
      <c r="H583" s="1">
        <v>147</v>
      </c>
      <c r="I583" s="1">
        <v>175</v>
      </c>
      <c r="K583" s="1">
        <v>198</v>
      </c>
    </row>
    <row r="584" spans="1:11" ht="15" customHeight="1" x14ac:dyDescent="0.2">
      <c r="A584" s="5">
        <v>42642</v>
      </c>
      <c r="B584" s="5">
        <v>42613</v>
      </c>
      <c r="C584" s="1" t="s">
        <v>36</v>
      </c>
      <c r="D584" s="1" t="s">
        <v>14</v>
      </c>
      <c r="E584" s="1" t="s">
        <v>12</v>
      </c>
      <c r="F584" s="1">
        <v>1</v>
      </c>
      <c r="G584" s="1">
        <v>247</v>
      </c>
      <c r="H584" s="1">
        <v>539</v>
      </c>
      <c r="I584" s="1">
        <v>638</v>
      </c>
      <c r="K584" s="1">
        <v>728</v>
      </c>
    </row>
    <row r="585" spans="1:11" ht="15" customHeight="1" x14ac:dyDescent="0.2">
      <c r="A585" s="5">
        <v>42642</v>
      </c>
      <c r="B585" s="5">
        <v>42613</v>
      </c>
      <c r="C585" s="1" t="s">
        <v>36</v>
      </c>
      <c r="D585" s="1" t="s">
        <v>14</v>
      </c>
      <c r="E585" s="1" t="s">
        <v>13</v>
      </c>
      <c r="F585" s="1">
        <v>0</v>
      </c>
      <c r="G585" s="1">
        <v>6</v>
      </c>
      <c r="H585" s="1">
        <v>17</v>
      </c>
      <c r="I585" s="1">
        <v>20</v>
      </c>
      <c r="K585" s="1">
        <v>20</v>
      </c>
    </row>
    <row r="586" spans="1:11" ht="15" customHeight="1" x14ac:dyDescent="0.2">
      <c r="A586" s="5">
        <v>42642</v>
      </c>
      <c r="B586" s="5">
        <v>42613</v>
      </c>
      <c r="C586" s="1" t="s">
        <v>36</v>
      </c>
      <c r="D586" s="1" t="s">
        <v>15</v>
      </c>
      <c r="E586" s="1" t="s">
        <v>10</v>
      </c>
      <c r="F586" s="1">
        <v>2</v>
      </c>
      <c r="G586" s="1">
        <v>18</v>
      </c>
      <c r="H586" s="1">
        <v>44</v>
      </c>
      <c r="I586" s="1">
        <v>50</v>
      </c>
      <c r="K586" s="1">
        <v>57</v>
      </c>
    </row>
    <row r="587" spans="1:11" ht="15" customHeight="1" x14ac:dyDescent="0.2">
      <c r="A587" s="5">
        <v>42642</v>
      </c>
      <c r="B587" s="5">
        <v>42613</v>
      </c>
      <c r="C587" s="1" t="s">
        <v>36</v>
      </c>
      <c r="D587" s="1" t="s">
        <v>15</v>
      </c>
      <c r="E587" s="1" t="s">
        <v>11</v>
      </c>
      <c r="F587" s="1">
        <v>0</v>
      </c>
      <c r="G587" s="1">
        <v>53</v>
      </c>
      <c r="H587" s="1">
        <v>134</v>
      </c>
      <c r="I587" s="1">
        <v>164</v>
      </c>
      <c r="K587" s="1">
        <v>210</v>
      </c>
    </row>
    <row r="588" spans="1:11" ht="15" customHeight="1" x14ac:dyDescent="0.2">
      <c r="A588" s="5">
        <v>42642</v>
      </c>
      <c r="B588" s="5">
        <v>42613</v>
      </c>
      <c r="C588" s="1" t="s">
        <v>36</v>
      </c>
      <c r="D588" s="1" t="s">
        <v>15</v>
      </c>
      <c r="E588" s="1" t="s">
        <v>12</v>
      </c>
      <c r="F588" s="1">
        <v>0</v>
      </c>
      <c r="G588" s="1">
        <v>278</v>
      </c>
      <c r="H588" s="1">
        <v>680</v>
      </c>
      <c r="I588" s="1">
        <v>790</v>
      </c>
      <c r="K588" s="1">
        <v>864</v>
      </c>
    </row>
    <row r="589" spans="1:11" ht="15" customHeight="1" x14ac:dyDescent="0.2">
      <c r="A589" s="5">
        <v>42642</v>
      </c>
      <c r="B589" s="5">
        <v>42613</v>
      </c>
      <c r="C589" s="1" t="s">
        <v>36</v>
      </c>
      <c r="D589" s="1" t="s">
        <v>15</v>
      </c>
      <c r="E589" s="1" t="s">
        <v>13</v>
      </c>
      <c r="F589" s="1">
        <v>0</v>
      </c>
      <c r="G589" s="1">
        <v>11</v>
      </c>
      <c r="H589" s="1">
        <v>24</v>
      </c>
      <c r="I589" s="1">
        <v>28</v>
      </c>
      <c r="K589" s="1">
        <v>24</v>
      </c>
    </row>
    <row r="590" spans="1:11" ht="15" customHeight="1" x14ac:dyDescent="0.2">
      <c r="A590" s="5">
        <v>42642</v>
      </c>
      <c r="B590" s="5">
        <v>42613</v>
      </c>
      <c r="C590" s="1" t="s">
        <v>36</v>
      </c>
      <c r="D590" s="1" t="s">
        <v>16</v>
      </c>
      <c r="E590" s="1" t="s">
        <v>10</v>
      </c>
      <c r="F590" s="1">
        <v>0</v>
      </c>
      <c r="G590" s="1">
        <v>11</v>
      </c>
      <c r="H590" s="1">
        <v>22</v>
      </c>
      <c r="I590" s="1">
        <v>23</v>
      </c>
      <c r="K590" s="1">
        <v>33</v>
      </c>
    </row>
    <row r="591" spans="1:11" ht="15" customHeight="1" x14ac:dyDescent="0.2">
      <c r="A591" s="5">
        <v>42642</v>
      </c>
      <c r="B591" s="5">
        <v>42613</v>
      </c>
      <c r="C591" s="1" t="s">
        <v>36</v>
      </c>
      <c r="D591" s="1" t="s">
        <v>16</v>
      </c>
      <c r="E591" s="1" t="s">
        <v>11</v>
      </c>
      <c r="F591" s="1">
        <v>0</v>
      </c>
      <c r="G591" s="1">
        <v>65</v>
      </c>
      <c r="H591" s="1">
        <v>148</v>
      </c>
      <c r="I591" s="1">
        <v>181</v>
      </c>
      <c r="K591" s="1">
        <v>213</v>
      </c>
    </row>
    <row r="592" spans="1:11" ht="15" customHeight="1" x14ac:dyDescent="0.2">
      <c r="A592" s="5">
        <v>42642</v>
      </c>
      <c r="B592" s="5">
        <v>42613</v>
      </c>
      <c r="C592" s="1" t="s">
        <v>36</v>
      </c>
      <c r="D592" s="1" t="s">
        <v>16</v>
      </c>
      <c r="E592" s="1" t="s">
        <v>12</v>
      </c>
      <c r="F592" s="1">
        <v>0</v>
      </c>
      <c r="G592" s="1">
        <v>345</v>
      </c>
      <c r="H592" s="1">
        <v>812</v>
      </c>
      <c r="I592" s="1">
        <v>968</v>
      </c>
      <c r="K592" s="1">
        <v>1000</v>
      </c>
    </row>
    <row r="593" spans="1:11" ht="15" customHeight="1" x14ac:dyDescent="0.2">
      <c r="A593" s="5">
        <v>42642</v>
      </c>
      <c r="B593" s="5">
        <v>42613</v>
      </c>
      <c r="C593" s="1" t="s">
        <v>36</v>
      </c>
      <c r="D593" s="1" t="s">
        <v>16</v>
      </c>
      <c r="E593" s="1" t="s">
        <v>13</v>
      </c>
      <c r="F593" s="1">
        <v>0</v>
      </c>
      <c r="G593" s="1">
        <v>9</v>
      </c>
      <c r="H593" s="1">
        <v>12</v>
      </c>
      <c r="I593" s="1">
        <v>16</v>
      </c>
      <c r="K593" s="1">
        <v>18</v>
      </c>
    </row>
    <row r="594" spans="1:11" ht="15" customHeight="1" x14ac:dyDescent="0.2">
      <c r="A594" s="5">
        <v>42642</v>
      </c>
      <c r="B594" s="5">
        <v>42613</v>
      </c>
      <c r="C594" s="1" t="s">
        <v>36</v>
      </c>
      <c r="D594" s="1" t="s">
        <v>17</v>
      </c>
      <c r="E594" s="1" t="s">
        <v>10</v>
      </c>
      <c r="F594" s="1">
        <v>1</v>
      </c>
      <c r="G594" s="1">
        <v>13</v>
      </c>
      <c r="H594" s="1">
        <v>23</v>
      </c>
      <c r="I594" s="1">
        <v>29</v>
      </c>
      <c r="K594" s="1">
        <v>32</v>
      </c>
    </row>
    <row r="595" spans="1:11" ht="15" customHeight="1" x14ac:dyDescent="0.2">
      <c r="A595" s="5">
        <v>42642</v>
      </c>
      <c r="B595" s="5">
        <v>42613</v>
      </c>
      <c r="C595" s="1" t="s">
        <v>36</v>
      </c>
      <c r="D595" s="1" t="s">
        <v>17</v>
      </c>
      <c r="E595" s="1" t="s">
        <v>11</v>
      </c>
      <c r="F595" s="1">
        <v>0</v>
      </c>
      <c r="G595" s="1">
        <v>53</v>
      </c>
      <c r="H595" s="1">
        <v>125</v>
      </c>
      <c r="I595" s="1">
        <v>159</v>
      </c>
      <c r="K595" s="1">
        <v>192</v>
      </c>
    </row>
    <row r="596" spans="1:11" ht="15" customHeight="1" x14ac:dyDescent="0.2">
      <c r="A596" s="5">
        <v>42642</v>
      </c>
      <c r="B596" s="5">
        <v>42613</v>
      </c>
      <c r="C596" s="1" t="s">
        <v>36</v>
      </c>
      <c r="D596" s="1" t="s">
        <v>17</v>
      </c>
      <c r="E596" s="1" t="s">
        <v>12</v>
      </c>
      <c r="F596" s="1">
        <v>1</v>
      </c>
      <c r="G596" s="1">
        <v>360</v>
      </c>
      <c r="H596" s="1">
        <v>909</v>
      </c>
      <c r="I596" s="1">
        <v>1104</v>
      </c>
      <c r="K596" s="1">
        <v>1177</v>
      </c>
    </row>
    <row r="597" spans="1:11" ht="15" customHeight="1" x14ac:dyDescent="0.2">
      <c r="A597" s="5">
        <v>42642</v>
      </c>
      <c r="B597" s="5">
        <v>42613</v>
      </c>
      <c r="C597" s="1" t="s">
        <v>36</v>
      </c>
      <c r="D597" s="1" t="s">
        <v>17</v>
      </c>
      <c r="E597" s="1" t="s">
        <v>13</v>
      </c>
      <c r="F597" s="1">
        <v>0</v>
      </c>
      <c r="G597" s="1">
        <v>14</v>
      </c>
      <c r="H597" s="1">
        <v>29</v>
      </c>
      <c r="I597" s="1">
        <v>32</v>
      </c>
      <c r="K597" s="1">
        <v>27</v>
      </c>
    </row>
    <row r="598" spans="1:11" ht="15" customHeight="1" x14ac:dyDescent="0.2">
      <c r="A598" s="5">
        <v>42642</v>
      </c>
      <c r="B598" s="5">
        <v>42613</v>
      </c>
      <c r="C598" s="1" t="s">
        <v>36</v>
      </c>
      <c r="D598" s="1" t="s">
        <v>18</v>
      </c>
      <c r="E598" s="1" t="s">
        <v>10</v>
      </c>
      <c r="F598" s="1">
        <v>0</v>
      </c>
      <c r="G598" s="1">
        <v>9</v>
      </c>
      <c r="H598" s="1">
        <v>24</v>
      </c>
      <c r="I598" s="1">
        <v>25</v>
      </c>
      <c r="K598" s="1">
        <v>35</v>
      </c>
    </row>
    <row r="599" spans="1:11" ht="15" customHeight="1" x14ac:dyDescent="0.2">
      <c r="A599" s="5">
        <v>42642</v>
      </c>
      <c r="B599" s="5">
        <v>42613</v>
      </c>
      <c r="C599" s="1" t="s">
        <v>36</v>
      </c>
      <c r="D599" s="1" t="s">
        <v>18</v>
      </c>
      <c r="E599" s="1" t="s">
        <v>11</v>
      </c>
      <c r="F599" s="1">
        <v>0</v>
      </c>
      <c r="G599" s="1">
        <v>59</v>
      </c>
      <c r="H599" s="1">
        <v>152</v>
      </c>
      <c r="I599" s="1">
        <v>177</v>
      </c>
      <c r="K599" s="1">
        <v>199</v>
      </c>
    </row>
    <row r="600" spans="1:11" ht="15" customHeight="1" x14ac:dyDescent="0.2">
      <c r="A600" s="5">
        <v>42642</v>
      </c>
      <c r="B600" s="5">
        <v>42613</v>
      </c>
      <c r="C600" s="1" t="s">
        <v>36</v>
      </c>
      <c r="D600" s="1" t="s">
        <v>18</v>
      </c>
      <c r="E600" s="1" t="s">
        <v>12</v>
      </c>
      <c r="F600" s="1">
        <v>1</v>
      </c>
      <c r="G600" s="1">
        <v>317</v>
      </c>
      <c r="H600" s="1">
        <v>832</v>
      </c>
      <c r="I600" s="1">
        <v>990</v>
      </c>
      <c r="K600" s="1">
        <v>1113</v>
      </c>
    </row>
    <row r="601" spans="1:11" ht="15" customHeight="1" x14ac:dyDescent="0.2">
      <c r="A601" s="5">
        <v>42642</v>
      </c>
      <c r="B601" s="5">
        <v>42613</v>
      </c>
      <c r="C601" s="1" t="s">
        <v>36</v>
      </c>
      <c r="D601" s="1" t="s">
        <v>18</v>
      </c>
      <c r="E601" s="1" t="s">
        <v>13</v>
      </c>
      <c r="F601" s="1">
        <v>0</v>
      </c>
      <c r="G601" s="1">
        <v>9</v>
      </c>
      <c r="H601" s="1">
        <v>19</v>
      </c>
      <c r="I601" s="1">
        <v>19</v>
      </c>
      <c r="K601" s="1">
        <v>22</v>
      </c>
    </row>
    <row r="602" spans="1:11" ht="15" customHeight="1" x14ac:dyDescent="0.2">
      <c r="A602" s="5">
        <v>42642</v>
      </c>
      <c r="B602" s="5">
        <v>42613</v>
      </c>
      <c r="C602" s="1" t="s">
        <v>36</v>
      </c>
      <c r="D602" s="1" t="s">
        <v>19</v>
      </c>
      <c r="E602" s="1" t="s">
        <v>10</v>
      </c>
      <c r="F602" s="1">
        <v>0</v>
      </c>
      <c r="G602" s="1">
        <v>12</v>
      </c>
      <c r="H602" s="1">
        <v>26</v>
      </c>
      <c r="I602" s="1">
        <v>30</v>
      </c>
      <c r="K602" s="1">
        <v>33</v>
      </c>
    </row>
    <row r="603" spans="1:11" ht="15" customHeight="1" x14ac:dyDescent="0.2">
      <c r="A603" s="5">
        <v>42642</v>
      </c>
      <c r="B603" s="5">
        <v>42613</v>
      </c>
      <c r="C603" s="1" t="s">
        <v>36</v>
      </c>
      <c r="D603" s="1" t="s">
        <v>19</v>
      </c>
      <c r="E603" s="1" t="s">
        <v>11</v>
      </c>
      <c r="F603" s="1">
        <v>0</v>
      </c>
      <c r="G603" s="1">
        <v>53</v>
      </c>
      <c r="H603" s="1">
        <v>118</v>
      </c>
      <c r="I603" s="1">
        <v>142</v>
      </c>
      <c r="K603" s="1">
        <v>157</v>
      </c>
    </row>
    <row r="604" spans="1:11" ht="15" customHeight="1" x14ac:dyDescent="0.2">
      <c r="A604" s="5">
        <v>42642</v>
      </c>
      <c r="B604" s="5">
        <v>42613</v>
      </c>
      <c r="C604" s="1" t="s">
        <v>36</v>
      </c>
      <c r="D604" s="1" t="s">
        <v>19</v>
      </c>
      <c r="E604" s="1" t="s">
        <v>12</v>
      </c>
      <c r="F604" s="1">
        <v>0</v>
      </c>
      <c r="G604" s="1">
        <v>376</v>
      </c>
      <c r="H604" s="1">
        <v>947</v>
      </c>
      <c r="I604" s="1">
        <v>1100</v>
      </c>
      <c r="K604" s="1">
        <v>1187</v>
      </c>
    </row>
    <row r="605" spans="1:11" ht="15" customHeight="1" x14ac:dyDescent="0.2">
      <c r="A605" s="5">
        <v>42642</v>
      </c>
      <c r="B605" s="5">
        <v>42613</v>
      </c>
      <c r="C605" s="1" t="s">
        <v>36</v>
      </c>
      <c r="D605" s="1" t="s">
        <v>19</v>
      </c>
      <c r="E605" s="1" t="s">
        <v>13</v>
      </c>
      <c r="F605" s="1">
        <v>0</v>
      </c>
      <c r="G605" s="1">
        <v>3</v>
      </c>
      <c r="H605" s="1">
        <v>8</v>
      </c>
      <c r="I605" s="1">
        <v>10</v>
      </c>
      <c r="K605" s="1">
        <v>12</v>
      </c>
    </row>
    <row r="606" spans="1:11" ht="15" customHeight="1" x14ac:dyDescent="0.2">
      <c r="A606" s="5">
        <v>42642</v>
      </c>
      <c r="B606" s="5">
        <v>42613</v>
      </c>
      <c r="C606" s="1" t="s">
        <v>36</v>
      </c>
      <c r="D606" s="1" t="s">
        <v>20</v>
      </c>
      <c r="E606" s="1" t="s">
        <v>10</v>
      </c>
      <c r="F606" s="1">
        <v>0</v>
      </c>
      <c r="G606" s="1">
        <v>2</v>
      </c>
      <c r="H606" s="1">
        <v>10</v>
      </c>
      <c r="I606" s="1">
        <v>13</v>
      </c>
      <c r="K606" s="1">
        <v>26</v>
      </c>
    </row>
    <row r="607" spans="1:11" ht="15" customHeight="1" x14ac:dyDescent="0.2">
      <c r="A607" s="5">
        <v>42642</v>
      </c>
      <c r="B607" s="5">
        <v>42613</v>
      </c>
      <c r="C607" s="1" t="s">
        <v>36</v>
      </c>
      <c r="D607" s="1" t="s">
        <v>20</v>
      </c>
      <c r="E607" s="1" t="s">
        <v>11</v>
      </c>
      <c r="F607" s="1">
        <v>0</v>
      </c>
      <c r="G607" s="1">
        <v>21</v>
      </c>
      <c r="H607" s="1">
        <v>62</v>
      </c>
      <c r="I607" s="1">
        <v>84</v>
      </c>
      <c r="K607" s="1">
        <v>101</v>
      </c>
    </row>
    <row r="608" spans="1:11" ht="15" customHeight="1" x14ac:dyDescent="0.2">
      <c r="A608" s="5">
        <v>42642</v>
      </c>
      <c r="B608" s="5">
        <v>42613</v>
      </c>
      <c r="C608" s="1" t="s">
        <v>36</v>
      </c>
      <c r="D608" s="1" t="s">
        <v>20</v>
      </c>
      <c r="E608" s="1" t="s">
        <v>12</v>
      </c>
      <c r="F608" s="1">
        <v>0</v>
      </c>
      <c r="G608" s="1">
        <v>337</v>
      </c>
      <c r="H608" s="1">
        <v>805</v>
      </c>
      <c r="I608" s="1">
        <v>942</v>
      </c>
      <c r="K608" s="1">
        <v>1055</v>
      </c>
    </row>
    <row r="609" spans="1:11" ht="15" customHeight="1" x14ac:dyDescent="0.2">
      <c r="A609" s="5">
        <v>42642</v>
      </c>
      <c r="B609" s="5">
        <v>42613</v>
      </c>
      <c r="C609" s="1" t="s">
        <v>36</v>
      </c>
      <c r="D609" s="1" t="s">
        <v>20</v>
      </c>
      <c r="E609" s="1" t="s">
        <v>13</v>
      </c>
      <c r="F609" s="1">
        <v>0</v>
      </c>
      <c r="G609" s="1">
        <v>6</v>
      </c>
      <c r="H609" s="1">
        <v>10</v>
      </c>
      <c r="I609" s="1">
        <v>11</v>
      </c>
      <c r="K609" s="1">
        <v>11</v>
      </c>
    </row>
    <row r="610" spans="1:11" ht="15" customHeight="1" x14ac:dyDescent="0.2">
      <c r="A610" s="5">
        <v>42642</v>
      </c>
      <c r="B610" s="5">
        <v>42613</v>
      </c>
      <c r="C610" s="1" t="s">
        <v>36</v>
      </c>
      <c r="D610" s="1" t="s">
        <v>21</v>
      </c>
      <c r="E610" s="1" t="s">
        <v>10</v>
      </c>
      <c r="F610" s="1">
        <v>0</v>
      </c>
      <c r="G610" s="1">
        <v>4</v>
      </c>
      <c r="H610" s="1">
        <v>9</v>
      </c>
      <c r="I610" s="1">
        <v>12</v>
      </c>
      <c r="K610" s="1">
        <v>18</v>
      </c>
    </row>
    <row r="611" spans="1:11" ht="15" customHeight="1" x14ac:dyDescent="0.2">
      <c r="A611" s="5">
        <v>42642</v>
      </c>
      <c r="B611" s="5">
        <v>42613</v>
      </c>
      <c r="C611" s="1" t="s">
        <v>36</v>
      </c>
      <c r="D611" s="1" t="s">
        <v>21</v>
      </c>
      <c r="E611" s="1" t="s">
        <v>11</v>
      </c>
      <c r="F611" s="1">
        <v>0</v>
      </c>
      <c r="G611" s="1">
        <v>20</v>
      </c>
      <c r="H611" s="1">
        <v>50</v>
      </c>
      <c r="I611" s="1">
        <v>63</v>
      </c>
      <c r="K611" s="1">
        <v>85</v>
      </c>
    </row>
    <row r="612" spans="1:11" ht="15" customHeight="1" x14ac:dyDescent="0.2">
      <c r="A612" s="5">
        <v>42642</v>
      </c>
      <c r="B612" s="5">
        <v>42613</v>
      </c>
      <c r="C612" s="1" t="s">
        <v>36</v>
      </c>
      <c r="D612" s="1" t="s">
        <v>21</v>
      </c>
      <c r="E612" s="1" t="s">
        <v>12</v>
      </c>
      <c r="F612" s="1">
        <v>1</v>
      </c>
      <c r="G612" s="1">
        <v>276</v>
      </c>
      <c r="H612" s="1">
        <v>725</v>
      </c>
      <c r="I612" s="1">
        <v>857</v>
      </c>
      <c r="K612" s="1">
        <v>962</v>
      </c>
    </row>
    <row r="613" spans="1:11" ht="15" customHeight="1" x14ac:dyDescent="0.2">
      <c r="A613" s="5">
        <v>42642</v>
      </c>
      <c r="B613" s="5">
        <v>42613</v>
      </c>
      <c r="C613" s="1" t="s">
        <v>36</v>
      </c>
      <c r="D613" s="1" t="s">
        <v>21</v>
      </c>
      <c r="E613" s="1" t="s">
        <v>13</v>
      </c>
      <c r="F613" s="1">
        <v>0</v>
      </c>
      <c r="G613" s="1">
        <v>4</v>
      </c>
      <c r="H613" s="1">
        <v>8</v>
      </c>
      <c r="I613" s="1">
        <v>9</v>
      </c>
      <c r="K613" s="1">
        <v>7</v>
      </c>
    </row>
    <row r="614" spans="1:11" ht="15" customHeight="1" x14ac:dyDescent="0.2">
      <c r="A614" s="5">
        <v>42642</v>
      </c>
      <c r="B614" s="5">
        <v>42613</v>
      </c>
      <c r="C614" s="1" t="s">
        <v>37</v>
      </c>
      <c r="D614" s="1" t="s">
        <v>9</v>
      </c>
      <c r="E614" s="1" t="s">
        <v>10</v>
      </c>
      <c r="F614" s="1">
        <v>61</v>
      </c>
      <c r="G614" s="1">
        <v>1242</v>
      </c>
      <c r="H614" s="1">
        <v>2419</v>
      </c>
      <c r="I614" s="1">
        <v>2764</v>
      </c>
      <c r="K614" s="1">
        <v>6228</v>
      </c>
    </row>
    <row r="615" spans="1:11" ht="15" customHeight="1" x14ac:dyDescent="0.2">
      <c r="A615" s="5">
        <v>42642</v>
      </c>
      <c r="B615" s="5">
        <v>42613</v>
      </c>
      <c r="C615" s="1" t="s">
        <v>37</v>
      </c>
      <c r="D615" s="1" t="s">
        <v>9</v>
      </c>
      <c r="E615" s="1" t="s">
        <v>11</v>
      </c>
      <c r="F615" s="1">
        <v>4</v>
      </c>
      <c r="G615" s="1">
        <v>509</v>
      </c>
      <c r="H615" s="1">
        <v>1234</v>
      </c>
      <c r="I615" s="1">
        <v>1595</v>
      </c>
      <c r="K615" s="1">
        <v>2410</v>
      </c>
    </row>
    <row r="616" spans="1:11" ht="15" customHeight="1" x14ac:dyDescent="0.2">
      <c r="A616" s="5">
        <v>42642</v>
      </c>
      <c r="B616" s="5">
        <v>42613</v>
      </c>
      <c r="C616" s="1" t="s">
        <v>37</v>
      </c>
      <c r="D616" s="1" t="s">
        <v>9</v>
      </c>
      <c r="E616" s="1" t="s">
        <v>12</v>
      </c>
      <c r="F616" s="1">
        <v>28</v>
      </c>
      <c r="G616" s="1">
        <v>3624</v>
      </c>
      <c r="H616" s="1">
        <v>7986</v>
      </c>
      <c r="I616" s="1">
        <v>9637</v>
      </c>
      <c r="K616" s="1">
        <v>10806</v>
      </c>
    </row>
    <row r="617" spans="1:11" ht="15" customHeight="1" x14ac:dyDescent="0.2">
      <c r="A617" s="5">
        <v>42642</v>
      </c>
      <c r="B617" s="5">
        <v>42613</v>
      </c>
      <c r="C617" s="1" t="s">
        <v>37</v>
      </c>
      <c r="D617" s="1" t="s">
        <v>9</v>
      </c>
      <c r="E617" s="1" t="s">
        <v>13</v>
      </c>
      <c r="F617" s="1">
        <v>2</v>
      </c>
      <c r="G617" s="1">
        <v>405</v>
      </c>
      <c r="H617" s="1">
        <v>942</v>
      </c>
      <c r="I617" s="1">
        <v>1203</v>
      </c>
      <c r="J617" s="1">
        <v>1</v>
      </c>
      <c r="K617" s="1">
        <v>1637</v>
      </c>
    </row>
    <row r="618" spans="1:11" ht="15" customHeight="1" x14ac:dyDescent="0.2">
      <c r="A618" s="5">
        <v>42642</v>
      </c>
      <c r="B618" s="5">
        <v>42613</v>
      </c>
      <c r="C618" s="1" t="s">
        <v>37</v>
      </c>
      <c r="D618" s="1" t="s">
        <v>14</v>
      </c>
      <c r="E618" s="1" t="s">
        <v>10</v>
      </c>
      <c r="F618" s="1">
        <v>59</v>
      </c>
      <c r="G618" s="1">
        <v>2010</v>
      </c>
      <c r="H618" s="1">
        <v>4520</v>
      </c>
      <c r="I618" s="1">
        <v>5246</v>
      </c>
      <c r="K618" s="1">
        <v>6975</v>
      </c>
    </row>
    <row r="619" spans="1:11" ht="15" customHeight="1" x14ac:dyDescent="0.2">
      <c r="A619" s="5">
        <v>42642</v>
      </c>
      <c r="B619" s="5">
        <v>42613</v>
      </c>
      <c r="C619" s="1" t="s">
        <v>37</v>
      </c>
      <c r="D619" s="1" t="s">
        <v>14</v>
      </c>
      <c r="E619" s="1" t="s">
        <v>11</v>
      </c>
      <c r="F619" s="1">
        <v>0</v>
      </c>
      <c r="G619" s="1">
        <v>403</v>
      </c>
      <c r="H619" s="1">
        <v>971</v>
      </c>
      <c r="I619" s="1">
        <v>1230</v>
      </c>
      <c r="K619" s="1">
        <v>1804</v>
      </c>
    </row>
    <row r="620" spans="1:11" ht="15" customHeight="1" x14ac:dyDescent="0.2">
      <c r="A620" s="5">
        <v>42642</v>
      </c>
      <c r="B620" s="5">
        <v>42613</v>
      </c>
      <c r="C620" s="1" t="s">
        <v>37</v>
      </c>
      <c r="D620" s="1" t="s">
        <v>14</v>
      </c>
      <c r="E620" s="1" t="s">
        <v>12</v>
      </c>
      <c r="F620" s="1">
        <v>28</v>
      </c>
      <c r="G620" s="1">
        <v>3671</v>
      </c>
      <c r="H620" s="1">
        <v>8309</v>
      </c>
      <c r="I620" s="1">
        <v>9867</v>
      </c>
      <c r="K620" s="1">
        <v>10225</v>
      </c>
    </row>
    <row r="621" spans="1:11" ht="15" customHeight="1" x14ac:dyDescent="0.2">
      <c r="A621" s="5">
        <v>42642</v>
      </c>
      <c r="B621" s="5">
        <v>42613</v>
      </c>
      <c r="C621" s="1" t="s">
        <v>37</v>
      </c>
      <c r="D621" s="1" t="s">
        <v>14</v>
      </c>
      <c r="E621" s="1" t="s">
        <v>13</v>
      </c>
      <c r="F621" s="1">
        <v>3</v>
      </c>
      <c r="G621" s="1">
        <v>360</v>
      </c>
      <c r="H621" s="1">
        <v>870</v>
      </c>
      <c r="I621" s="1">
        <v>1089</v>
      </c>
      <c r="K621" s="1">
        <v>1322</v>
      </c>
    </row>
    <row r="622" spans="1:11" ht="15" customHeight="1" x14ac:dyDescent="0.2">
      <c r="A622" s="5">
        <v>42642</v>
      </c>
      <c r="B622" s="5">
        <v>42613</v>
      </c>
      <c r="C622" s="1" t="s">
        <v>37</v>
      </c>
      <c r="D622" s="1" t="s">
        <v>15</v>
      </c>
      <c r="E622" s="1" t="s">
        <v>10</v>
      </c>
      <c r="F622" s="1">
        <v>28</v>
      </c>
      <c r="G622" s="1">
        <v>1626</v>
      </c>
      <c r="H622" s="1">
        <v>3704</v>
      </c>
      <c r="I622" s="1">
        <v>4317</v>
      </c>
      <c r="K622" s="1">
        <v>5314</v>
      </c>
    </row>
    <row r="623" spans="1:11" ht="15" customHeight="1" x14ac:dyDescent="0.2">
      <c r="A623" s="5">
        <v>42642</v>
      </c>
      <c r="B623" s="5">
        <v>42613</v>
      </c>
      <c r="C623" s="1" t="s">
        <v>37</v>
      </c>
      <c r="D623" s="1" t="s">
        <v>15</v>
      </c>
      <c r="E623" s="1" t="s">
        <v>11</v>
      </c>
      <c r="F623" s="1">
        <v>0</v>
      </c>
      <c r="G623" s="1">
        <v>372</v>
      </c>
      <c r="H623" s="1">
        <v>957</v>
      </c>
      <c r="I623" s="1">
        <v>1206</v>
      </c>
      <c r="K623" s="1">
        <v>1635</v>
      </c>
    </row>
    <row r="624" spans="1:11" ht="15" customHeight="1" x14ac:dyDescent="0.2">
      <c r="A624" s="5">
        <v>42642</v>
      </c>
      <c r="B624" s="5">
        <v>42613</v>
      </c>
      <c r="C624" s="1" t="s">
        <v>37</v>
      </c>
      <c r="D624" s="1" t="s">
        <v>15</v>
      </c>
      <c r="E624" s="1" t="s">
        <v>12</v>
      </c>
      <c r="F624" s="1">
        <v>15</v>
      </c>
      <c r="G624" s="1">
        <v>4014</v>
      </c>
      <c r="H624" s="1">
        <v>9351</v>
      </c>
      <c r="I624" s="1">
        <v>10936</v>
      </c>
      <c r="K624" s="1">
        <v>11217</v>
      </c>
    </row>
    <row r="625" spans="1:11" ht="15" customHeight="1" x14ac:dyDescent="0.2">
      <c r="A625" s="5">
        <v>42642</v>
      </c>
      <c r="B625" s="5">
        <v>42613</v>
      </c>
      <c r="C625" s="1" t="s">
        <v>37</v>
      </c>
      <c r="D625" s="1" t="s">
        <v>15</v>
      </c>
      <c r="E625" s="1" t="s">
        <v>13</v>
      </c>
      <c r="F625" s="1">
        <v>5</v>
      </c>
      <c r="G625" s="1">
        <v>371</v>
      </c>
      <c r="H625" s="1">
        <v>877</v>
      </c>
      <c r="I625" s="1">
        <v>1103</v>
      </c>
      <c r="K625" s="1">
        <v>1338</v>
      </c>
    </row>
    <row r="626" spans="1:11" ht="15" customHeight="1" x14ac:dyDescent="0.2">
      <c r="A626" s="5">
        <v>42642</v>
      </c>
      <c r="B626" s="5">
        <v>42613</v>
      </c>
      <c r="C626" s="1" t="s">
        <v>37</v>
      </c>
      <c r="D626" s="1" t="s">
        <v>16</v>
      </c>
      <c r="E626" s="1" t="s">
        <v>10</v>
      </c>
      <c r="F626" s="1">
        <v>13</v>
      </c>
      <c r="G626" s="1">
        <v>1236</v>
      </c>
      <c r="H626" s="1">
        <v>2930</v>
      </c>
      <c r="I626" s="1">
        <v>3416</v>
      </c>
      <c r="K626" s="1">
        <v>4321</v>
      </c>
    </row>
    <row r="627" spans="1:11" ht="15" customHeight="1" x14ac:dyDescent="0.2">
      <c r="A627" s="5">
        <v>42642</v>
      </c>
      <c r="B627" s="5">
        <v>42613</v>
      </c>
      <c r="C627" s="1" t="s">
        <v>37</v>
      </c>
      <c r="D627" s="1" t="s">
        <v>16</v>
      </c>
      <c r="E627" s="1" t="s">
        <v>11</v>
      </c>
      <c r="F627" s="1">
        <v>1</v>
      </c>
      <c r="G627" s="1">
        <v>391</v>
      </c>
      <c r="H627" s="1">
        <v>950</v>
      </c>
      <c r="I627" s="1">
        <v>1189</v>
      </c>
      <c r="K627" s="1">
        <v>1692</v>
      </c>
    </row>
    <row r="628" spans="1:11" ht="15" customHeight="1" x14ac:dyDescent="0.2">
      <c r="A628" s="5">
        <v>42642</v>
      </c>
      <c r="B628" s="5">
        <v>42613</v>
      </c>
      <c r="C628" s="1" t="s">
        <v>37</v>
      </c>
      <c r="D628" s="1" t="s">
        <v>16</v>
      </c>
      <c r="E628" s="1" t="s">
        <v>12</v>
      </c>
      <c r="F628" s="1">
        <v>22</v>
      </c>
      <c r="G628" s="1">
        <v>4597</v>
      </c>
      <c r="H628" s="1">
        <v>10871</v>
      </c>
      <c r="I628" s="1">
        <v>12712</v>
      </c>
      <c r="K628" s="1">
        <v>12685</v>
      </c>
    </row>
    <row r="629" spans="1:11" ht="15" customHeight="1" x14ac:dyDescent="0.2">
      <c r="A629" s="5">
        <v>42642</v>
      </c>
      <c r="B629" s="5">
        <v>42613</v>
      </c>
      <c r="C629" s="1" t="s">
        <v>37</v>
      </c>
      <c r="D629" s="1" t="s">
        <v>16</v>
      </c>
      <c r="E629" s="1" t="s">
        <v>13</v>
      </c>
      <c r="F629" s="1">
        <v>1</v>
      </c>
      <c r="G629" s="1">
        <v>378</v>
      </c>
      <c r="H629" s="1">
        <v>917</v>
      </c>
      <c r="I629" s="1">
        <v>1112</v>
      </c>
      <c r="K629" s="1">
        <v>1271</v>
      </c>
    </row>
    <row r="630" spans="1:11" ht="15" customHeight="1" x14ac:dyDescent="0.2">
      <c r="A630" s="5">
        <v>42642</v>
      </c>
      <c r="B630" s="5">
        <v>42613</v>
      </c>
      <c r="C630" s="1" t="s">
        <v>37</v>
      </c>
      <c r="D630" s="1" t="s">
        <v>17</v>
      </c>
      <c r="E630" s="1" t="s">
        <v>10</v>
      </c>
      <c r="F630" s="1">
        <v>7</v>
      </c>
      <c r="G630" s="1">
        <v>1241</v>
      </c>
      <c r="H630" s="1">
        <v>3040</v>
      </c>
      <c r="I630" s="1">
        <v>3543</v>
      </c>
      <c r="K630" s="1">
        <v>4185</v>
      </c>
    </row>
    <row r="631" spans="1:11" ht="15" customHeight="1" x14ac:dyDescent="0.2">
      <c r="A631" s="5">
        <v>42642</v>
      </c>
      <c r="B631" s="5">
        <v>42613</v>
      </c>
      <c r="C631" s="1" t="s">
        <v>37</v>
      </c>
      <c r="D631" s="1" t="s">
        <v>17</v>
      </c>
      <c r="E631" s="1" t="s">
        <v>11</v>
      </c>
      <c r="F631" s="1">
        <v>2</v>
      </c>
      <c r="G631" s="1">
        <v>423</v>
      </c>
      <c r="H631" s="1">
        <v>1099</v>
      </c>
      <c r="I631" s="1">
        <v>1340</v>
      </c>
      <c r="K631" s="1">
        <v>1638</v>
      </c>
    </row>
    <row r="632" spans="1:11" ht="15" customHeight="1" x14ac:dyDescent="0.2">
      <c r="A632" s="5">
        <v>42642</v>
      </c>
      <c r="B632" s="5">
        <v>42613</v>
      </c>
      <c r="C632" s="1" t="s">
        <v>37</v>
      </c>
      <c r="D632" s="1" t="s">
        <v>17</v>
      </c>
      <c r="E632" s="1" t="s">
        <v>12</v>
      </c>
      <c r="F632" s="1">
        <v>4</v>
      </c>
      <c r="G632" s="1">
        <v>4768</v>
      </c>
      <c r="H632" s="1">
        <v>11319</v>
      </c>
      <c r="I632" s="1">
        <v>13138</v>
      </c>
      <c r="K632" s="1">
        <v>13559</v>
      </c>
    </row>
    <row r="633" spans="1:11" ht="15" customHeight="1" x14ac:dyDescent="0.2">
      <c r="A633" s="5">
        <v>42642</v>
      </c>
      <c r="B633" s="5">
        <v>42613</v>
      </c>
      <c r="C633" s="1" t="s">
        <v>37</v>
      </c>
      <c r="D633" s="1" t="s">
        <v>17</v>
      </c>
      <c r="E633" s="1" t="s">
        <v>13</v>
      </c>
      <c r="F633" s="1">
        <v>3</v>
      </c>
      <c r="G633" s="1">
        <v>365</v>
      </c>
      <c r="H633" s="1">
        <v>949</v>
      </c>
      <c r="I633" s="1">
        <v>1134</v>
      </c>
      <c r="K633" s="1">
        <v>1172</v>
      </c>
    </row>
    <row r="634" spans="1:11" ht="15" customHeight="1" x14ac:dyDescent="0.2">
      <c r="A634" s="5">
        <v>42642</v>
      </c>
      <c r="B634" s="5">
        <v>42613</v>
      </c>
      <c r="C634" s="1" t="s">
        <v>37</v>
      </c>
      <c r="D634" s="1" t="s">
        <v>18</v>
      </c>
      <c r="E634" s="1" t="s">
        <v>10</v>
      </c>
      <c r="F634" s="1">
        <v>8</v>
      </c>
      <c r="G634" s="1">
        <v>1072</v>
      </c>
      <c r="H634" s="1">
        <v>2641</v>
      </c>
      <c r="I634" s="1">
        <v>3056</v>
      </c>
      <c r="K634" s="1">
        <v>3521</v>
      </c>
    </row>
    <row r="635" spans="1:11" ht="15" customHeight="1" x14ac:dyDescent="0.2">
      <c r="A635" s="5">
        <v>42642</v>
      </c>
      <c r="B635" s="5">
        <v>42613</v>
      </c>
      <c r="C635" s="1" t="s">
        <v>37</v>
      </c>
      <c r="D635" s="1" t="s">
        <v>18</v>
      </c>
      <c r="E635" s="1" t="s">
        <v>11</v>
      </c>
      <c r="F635" s="1">
        <v>0</v>
      </c>
      <c r="G635" s="1">
        <v>368</v>
      </c>
      <c r="H635" s="1">
        <v>908</v>
      </c>
      <c r="I635" s="1">
        <v>1098</v>
      </c>
      <c r="K635" s="1">
        <v>1382</v>
      </c>
    </row>
    <row r="636" spans="1:11" ht="15" customHeight="1" x14ac:dyDescent="0.2">
      <c r="A636" s="5">
        <v>42642</v>
      </c>
      <c r="B636" s="5">
        <v>42613</v>
      </c>
      <c r="C636" s="1" t="s">
        <v>37</v>
      </c>
      <c r="D636" s="1" t="s">
        <v>18</v>
      </c>
      <c r="E636" s="1" t="s">
        <v>12</v>
      </c>
      <c r="F636" s="1">
        <v>3</v>
      </c>
      <c r="G636" s="1">
        <v>4220</v>
      </c>
      <c r="H636" s="1">
        <v>10345</v>
      </c>
      <c r="I636" s="1">
        <v>12085</v>
      </c>
      <c r="K636" s="1">
        <v>12337</v>
      </c>
    </row>
    <row r="637" spans="1:11" ht="15" customHeight="1" x14ac:dyDescent="0.2">
      <c r="A637" s="5">
        <v>42642</v>
      </c>
      <c r="B637" s="5">
        <v>42613</v>
      </c>
      <c r="C637" s="1" t="s">
        <v>37</v>
      </c>
      <c r="D637" s="1" t="s">
        <v>18</v>
      </c>
      <c r="E637" s="1" t="s">
        <v>13</v>
      </c>
      <c r="F637" s="1">
        <v>0</v>
      </c>
      <c r="G637" s="1">
        <v>348</v>
      </c>
      <c r="H637" s="1">
        <v>931</v>
      </c>
      <c r="I637" s="1">
        <v>1125</v>
      </c>
      <c r="K637" s="1">
        <v>1048</v>
      </c>
    </row>
    <row r="638" spans="1:11" ht="15" customHeight="1" x14ac:dyDescent="0.2">
      <c r="A638" s="5">
        <v>42642</v>
      </c>
      <c r="B638" s="5">
        <v>42613</v>
      </c>
      <c r="C638" s="1" t="s">
        <v>37</v>
      </c>
      <c r="D638" s="1" t="s">
        <v>19</v>
      </c>
      <c r="E638" s="1" t="s">
        <v>10</v>
      </c>
      <c r="F638" s="1">
        <v>14</v>
      </c>
      <c r="G638" s="1">
        <v>907</v>
      </c>
      <c r="H638" s="1">
        <v>2261</v>
      </c>
      <c r="I638" s="1">
        <v>2649</v>
      </c>
      <c r="K638" s="1">
        <v>2918</v>
      </c>
    </row>
    <row r="639" spans="1:11" ht="15" customHeight="1" x14ac:dyDescent="0.2">
      <c r="A639" s="5">
        <v>42642</v>
      </c>
      <c r="B639" s="5">
        <v>42613</v>
      </c>
      <c r="C639" s="1" t="s">
        <v>37</v>
      </c>
      <c r="D639" s="1" t="s">
        <v>19</v>
      </c>
      <c r="E639" s="1" t="s">
        <v>11</v>
      </c>
      <c r="F639" s="1">
        <v>0</v>
      </c>
      <c r="G639" s="1">
        <v>297</v>
      </c>
      <c r="H639" s="1">
        <v>726</v>
      </c>
      <c r="I639" s="1">
        <v>875</v>
      </c>
      <c r="K639" s="1">
        <v>1163</v>
      </c>
    </row>
    <row r="640" spans="1:11" ht="15" customHeight="1" x14ac:dyDescent="0.2">
      <c r="A640" s="5">
        <v>42642</v>
      </c>
      <c r="B640" s="5">
        <v>42613</v>
      </c>
      <c r="C640" s="1" t="s">
        <v>37</v>
      </c>
      <c r="D640" s="1" t="s">
        <v>19</v>
      </c>
      <c r="E640" s="1" t="s">
        <v>12</v>
      </c>
      <c r="F640" s="1">
        <v>3</v>
      </c>
      <c r="G640" s="1">
        <v>3520</v>
      </c>
      <c r="H640" s="1">
        <v>8696</v>
      </c>
      <c r="I640" s="1">
        <v>10155</v>
      </c>
      <c r="K640" s="1">
        <v>10551</v>
      </c>
    </row>
    <row r="641" spans="1:11" ht="15" customHeight="1" x14ac:dyDescent="0.2">
      <c r="A641" s="5">
        <v>42642</v>
      </c>
      <c r="B641" s="5">
        <v>42613</v>
      </c>
      <c r="C641" s="1" t="s">
        <v>37</v>
      </c>
      <c r="D641" s="1" t="s">
        <v>19</v>
      </c>
      <c r="E641" s="1" t="s">
        <v>13</v>
      </c>
      <c r="F641" s="1">
        <v>0</v>
      </c>
      <c r="G641" s="1">
        <v>286</v>
      </c>
      <c r="H641" s="1">
        <v>743</v>
      </c>
      <c r="I641" s="1">
        <v>893</v>
      </c>
      <c r="K641" s="1">
        <v>776</v>
      </c>
    </row>
    <row r="642" spans="1:11" ht="15" customHeight="1" x14ac:dyDescent="0.2">
      <c r="A642" s="5">
        <v>42642</v>
      </c>
      <c r="B642" s="5">
        <v>42613</v>
      </c>
      <c r="C642" s="1" t="s">
        <v>37</v>
      </c>
      <c r="D642" s="1" t="s">
        <v>20</v>
      </c>
      <c r="E642" s="1" t="s">
        <v>10</v>
      </c>
      <c r="F642" s="1">
        <v>16</v>
      </c>
      <c r="G642" s="1">
        <v>700</v>
      </c>
      <c r="H642" s="1">
        <v>1723</v>
      </c>
      <c r="I642" s="1">
        <v>2021</v>
      </c>
      <c r="K642" s="1">
        <v>2167</v>
      </c>
    </row>
    <row r="643" spans="1:11" ht="15" customHeight="1" x14ac:dyDescent="0.2">
      <c r="A643" s="5">
        <v>42642</v>
      </c>
      <c r="B643" s="5">
        <v>42613</v>
      </c>
      <c r="C643" s="1" t="s">
        <v>37</v>
      </c>
      <c r="D643" s="1" t="s">
        <v>20</v>
      </c>
      <c r="E643" s="1" t="s">
        <v>11</v>
      </c>
      <c r="F643" s="1">
        <v>0</v>
      </c>
      <c r="G643" s="1">
        <v>200</v>
      </c>
      <c r="H643" s="1">
        <v>488</v>
      </c>
      <c r="I643" s="1">
        <v>584</v>
      </c>
      <c r="K643" s="1">
        <v>702</v>
      </c>
    </row>
    <row r="644" spans="1:11" ht="15" customHeight="1" x14ac:dyDescent="0.2">
      <c r="A644" s="5">
        <v>42642</v>
      </c>
      <c r="B644" s="5">
        <v>42613</v>
      </c>
      <c r="C644" s="1" t="s">
        <v>37</v>
      </c>
      <c r="D644" s="1" t="s">
        <v>20</v>
      </c>
      <c r="E644" s="1" t="s">
        <v>12</v>
      </c>
      <c r="F644" s="1">
        <v>5</v>
      </c>
      <c r="G644" s="1">
        <v>2634</v>
      </c>
      <c r="H644" s="1">
        <v>6757</v>
      </c>
      <c r="I644" s="1">
        <v>7847</v>
      </c>
      <c r="J644" s="1">
        <v>1</v>
      </c>
      <c r="K644" s="1">
        <v>8421</v>
      </c>
    </row>
    <row r="645" spans="1:11" ht="15" customHeight="1" x14ac:dyDescent="0.2">
      <c r="A645" s="5">
        <v>42642</v>
      </c>
      <c r="B645" s="5">
        <v>42613</v>
      </c>
      <c r="C645" s="1" t="s">
        <v>37</v>
      </c>
      <c r="D645" s="1" t="s">
        <v>20</v>
      </c>
      <c r="E645" s="1" t="s">
        <v>13</v>
      </c>
      <c r="F645" s="1">
        <v>1</v>
      </c>
      <c r="G645" s="1">
        <v>217</v>
      </c>
      <c r="H645" s="1">
        <v>564</v>
      </c>
      <c r="I645" s="1">
        <v>662</v>
      </c>
      <c r="K645" s="1">
        <v>569</v>
      </c>
    </row>
    <row r="646" spans="1:11" ht="15" customHeight="1" x14ac:dyDescent="0.2">
      <c r="A646" s="5">
        <v>42642</v>
      </c>
      <c r="B646" s="5">
        <v>42613</v>
      </c>
      <c r="C646" s="1" t="s">
        <v>37</v>
      </c>
      <c r="D646" s="1" t="s">
        <v>21</v>
      </c>
      <c r="E646" s="1" t="s">
        <v>10</v>
      </c>
      <c r="F646" s="1">
        <v>3</v>
      </c>
      <c r="G646" s="1">
        <v>377</v>
      </c>
      <c r="H646" s="1">
        <v>980</v>
      </c>
      <c r="I646" s="1">
        <v>1202</v>
      </c>
      <c r="K646" s="1">
        <v>1313</v>
      </c>
    </row>
    <row r="647" spans="1:11" ht="15" customHeight="1" x14ac:dyDescent="0.2">
      <c r="A647" s="5">
        <v>42642</v>
      </c>
      <c r="B647" s="5">
        <v>42613</v>
      </c>
      <c r="C647" s="1" t="s">
        <v>37</v>
      </c>
      <c r="D647" s="1" t="s">
        <v>21</v>
      </c>
      <c r="E647" s="1" t="s">
        <v>11</v>
      </c>
      <c r="F647" s="1">
        <v>0</v>
      </c>
      <c r="G647" s="1">
        <v>109</v>
      </c>
      <c r="H647" s="1">
        <v>269</v>
      </c>
      <c r="I647" s="1">
        <v>325</v>
      </c>
      <c r="K647" s="1">
        <v>478</v>
      </c>
    </row>
    <row r="648" spans="1:11" ht="15" customHeight="1" x14ac:dyDescent="0.2">
      <c r="A648" s="5">
        <v>42642</v>
      </c>
      <c r="B648" s="5">
        <v>42613</v>
      </c>
      <c r="C648" s="1" t="s">
        <v>37</v>
      </c>
      <c r="D648" s="1" t="s">
        <v>21</v>
      </c>
      <c r="E648" s="1" t="s">
        <v>12</v>
      </c>
      <c r="F648" s="1">
        <v>2</v>
      </c>
      <c r="G648" s="1">
        <v>2189</v>
      </c>
      <c r="H648" s="1">
        <v>5755</v>
      </c>
      <c r="I648" s="1">
        <v>6718</v>
      </c>
      <c r="K648" s="1">
        <v>7715</v>
      </c>
    </row>
    <row r="649" spans="1:11" ht="15" customHeight="1" x14ac:dyDescent="0.2">
      <c r="A649" s="5">
        <v>42642</v>
      </c>
      <c r="B649" s="5">
        <v>42613</v>
      </c>
      <c r="C649" s="1" t="s">
        <v>37</v>
      </c>
      <c r="D649" s="1" t="s">
        <v>21</v>
      </c>
      <c r="E649" s="1" t="s">
        <v>13</v>
      </c>
      <c r="F649" s="1">
        <v>0</v>
      </c>
      <c r="G649" s="1">
        <v>145</v>
      </c>
      <c r="H649" s="1">
        <v>348</v>
      </c>
      <c r="I649" s="1">
        <v>430</v>
      </c>
      <c r="K649" s="1">
        <v>390</v>
      </c>
    </row>
    <row r="650" spans="1:11" ht="15" customHeight="1" x14ac:dyDescent="0.2">
      <c r="A650" s="5">
        <v>42642</v>
      </c>
      <c r="B650" s="5">
        <v>42613</v>
      </c>
      <c r="C650" s="1" t="s">
        <v>38</v>
      </c>
      <c r="D650" s="1" t="s">
        <v>9</v>
      </c>
      <c r="E650" s="1" t="s">
        <v>10</v>
      </c>
      <c r="F650" s="1">
        <v>2</v>
      </c>
      <c r="G650" s="1">
        <v>11</v>
      </c>
      <c r="H650" s="1">
        <v>18</v>
      </c>
      <c r="I650" s="1">
        <v>21</v>
      </c>
      <c r="K650" s="1">
        <v>64</v>
      </c>
    </row>
    <row r="651" spans="1:11" ht="15" customHeight="1" x14ac:dyDescent="0.2">
      <c r="A651" s="5">
        <v>42642</v>
      </c>
      <c r="B651" s="5">
        <v>42613</v>
      </c>
      <c r="C651" s="1" t="s">
        <v>38</v>
      </c>
      <c r="D651" s="1" t="s">
        <v>9</v>
      </c>
      <c r="E651" s="1" t="s">
        <v>11</v>
      </c>
      <c r="F651" s="1">
        <v>0</v>
      </c>
      <c r="G651" s="1">
        <v>22</v>
      </c>
      <c r="H651" s="1">
        <v>72</v>
      </c>
      <c r="I651" s="1">
        <v>86</v>
      </c>
      <c r="K651" s="1">
        <v>119</v>
      </c>
    </row>
    <row r="652" spans="1:11" ht="15" customHeight="1" x14ac:dyDescent="0.2">
      <c r="A652" s="5">
        <v>42642</v>
      </c>
      <c r="B652" s="5">
        <v>42613</v>
      </c>
      <c r="C652" s="1" t="s">
        <v>38</v>
      </c>
      <c r="D652" s="1" t="s">
        <v>9</v>
      </c>
      <c r="E652" s="1" t="s">
        <v>12</v>
      </c>
      <c r="F652" s="1">
        <v>1</v>
      </c>
      <c r="G652" s="1">
        <v>261</v>
      </c>
      <c r="H652" s="1">
        <v>609</v>
      </c>
      <c r="I652" s="1">
        <v>727</v>
      </c>
      <c r="K652" s="1">
        <v>788</v>
      </c>
    </row>
    <row r="653" spans="1:11" ht="15" customHeight="1" x14ac:dyDescent="0.2">
      <c r="A653" s="5">
        <v>42642</v>
      </c>
      <c r="B653" s="5">
        <v>42613</v>
      </c>
      <c r="C653" s="1" t="s">
        <v>38</v>
      </c>
      <c r="D653" s="1" t="s">
        <v>9</v>
      </c>
      <c r="E653" s="1" t="s">
        <v>13</v>
      </c>
      <c r="F653" s="1">
        <v>0</v>
      </c>
      <c r="G653" s="1">
        <v>5</v>
      </c>
      <c r="H653" s="1">
        <v>11</v>
      </c>
      <c r="I653" s="1">
        <v>12</v>
      </c>
      <c r="K653" s="1">
        <v>11</v>
      </c>
    </row>
    <row r="654" spans="1:11" ht="15" customHeight="1" x14ac:dyDescent="0.2">
      <c r="A654" s="5">
        <v>42642</v>
      </c>
      <c r="B654" s="5">
        <v>42613</v>
      </c>
      <c r="C654" s="1" t="s">
        <v>38</v>
      </c>
      <c r="D654" s="1" t="s">
        <v>14</v>
      </c>
      <c r="E654" s="1" t="s">
        <v>10</v>
      </c>
      <c r="F654" s="1">
        <v>3</v>
      </c>
      <c r="G654" s="1">
        <v>20</v>
      </c>
      <c r="H654" s="1">
        <v>31</v>
      </c>
      <c r="I654" s="1">
        <v>34</v>
      </c>
      <c r="K654" s="1">
        <v>79</v>
      </c>
    </row>
    <row r="655" spans="1:11" ht="15" customHeight="1" x14ac:dyDescent="0.2">
      <c r="A655" s="5">
        <v>42642</v>
      </c>
      <c r="B655" s="5">
        <v>42613</v>
      </c>
      <c r="C655" s="1" t="s">
        <v>38</v>
      </c>
      <c r="D655" s="1" t="s">
        <v>14</v>
      </c>
      <c r="E655" s="1" t="s">
        <v>11</v>
      </c>
      <c r="F655" s="1">
        <v>0</v>
      </c>
      <c r="G655" s="1">
        <v>33</v>
      </c>
      <c r="H655" s="1">
        <v>71</v>
      </c>
      <c r="I655" s="1">
        <v>80</v>
      </c>
      <c r="K655" s="1">
        <v>100</v>
      </c>
    </row>
    <row r="656" spans="1:11" ht="15" customHeight="1" x14ac:dyDescent="0.2">
      <c r="A656" s="5">
        <v>42642</v>
      </c>
      <c r="B656" s="5">
        <v>42613</v>
      </c>
      <c r="C656" s="1" t="s">
        <v>38</v>
      </c>
      <c r="D656" s="1" t="s">
        <v>14</v>
      </c>
      <c r="E656" s="1" t="s">
        <v>12</v>
      </c>
      <c r="F656" s="1">
        <v>2</v>
      </c>
      <c r="G656" s="1">
        <v>211</v>
      </c>
      <c r="H656" s="1">
        <v>512</v>
      </c>
      <c r="I656" s="1">
        <v>610</v>
      </c>
      <c r="K656" s="1">
        <v>645</v>
      </c>
    </row>
    <row r="657" spans="1:11" ht="15" customHeight="1" x14ac:dyDescent="0.2">
      <c r="A657" s="5">
        <v>42642</v>
      </c>
      <c r="B657" s="5">
        <v>42613</v>
      </c>
      <c r="C657" s="1" t="s">
        <v>38</v>
      </c>
      <c r="D657" s="1" t="s">
        <v>14</v>
      </c>
      <c r="E657" s="1" t="s">
        <v>13</v>
      </c>
      <c r="F657" s="1">
        <v>0</v>
      </c>
      <c r="G657" s="1">
        <v>2</v>
      </c>
      <c r="H657" s="1">
        <v>7</v>
      </c>
      <c r="I657" s="1">
        <v>9</v>
      </c>
      <c r="K657" s="1">
        <v>15</v>
      </c>
    </row>
    <row r="658" spans="1:11" ht="15" customHeight="1" x14ac:dyDescent="0.2">
      <c r="A658" s="5">
        <v>42642</v>
      </c>
      <c r="B658" s="5">
        <v>42613</v>
      </c>
      <c r="C658" s="1" t="s">
        <v>38</v>
      </c>
      <c r="D658" s="1" t="s">
        <v>15</v>
      </c>
      <c r="E658" s="1" t="s">
        <v>10</v>
      </c>
      <c r="F658" s="1">
        <v>2</v>
      </c>
      <c r="G658" s="1">
        <v>18</v>
      </c>
      <c r="H658" s="1">
        <v>31</v>
      </c>
      <c r="I658" s="1">
        <v>34</v>
      </c>
      <c r="K658" s="1">
        <v>63</v>
      </c>
    </row>
    <row r="659" spans="1:11" ht="15" customHeight="1" x14ac:dyDescent="0.2">
      <c r="A659" s="5">
        <v>42642</v>
      </c>
      <c r="B659" s="5">
        <v>42613</v>
      </c>
      <c r="C659" s="1" t="s">
        <v>38</v>
      </c>
      <c r="D659" s="1" t="s">
        <v>15</v>
      </c>
      <c r="E659" s="1" t="s">
        <v>11</v>
      </c>
      <c r="F659" s="1">
        <v>0</v>
      </c>
      <c r="G659" s="1">
        <v>28</v>
      </c>
      <c r="H659" s="1">
        <v>59</v>
      </c>
      <c r="I659" s="1">
        <v>73</v>
      </c>
      <c r="K659" s="1">
        <v>114</v>
      </c>
    </row>
    <row r="660" spans="1:11" ht="15" customHeight="1" x14ac:dyDescent="0.2">
      <c r="A660" s="5">
        <v>42642</v>
      </c>
      <c r="B660" s="5">
        <v>42613</v>
      </c>
      <c r="C660" s="1" t="s">
        <v>38</v>
      </c>
      <c r="D660" s="1" t="s">
        <v>15</v>
      </c>
      <c r="E660" s="1" t="s">
        <v>12</v>
      </c>
      <c r="F660" s="1">
        <v>0</v>
      </c>
      <c r="G660" s="1">
        <v>234</v>
      </c>
      <c r="H660" s="1">
        <v>589</v>
      </c>
      <c r="I660" s="1">
        <v>681</v>
      </c>
      <c r="K660" s="1">
        <v>749</v>
      </c>
    </row>
    <row r="661" spans="1:11" ht="15" customHeight="1" x14ac:dyDescent="0.2">
      <c r="A661" s="5">
        <v>42642</v>
      </c>
      <c r="B661" s="5">
        <v>42613</v>
      </c>
      <c r="C661" s="1" t="s">
        <v>38</v>
      </c>
      <c r="D661" s="1" t="s">
        <v>15</v>
      </c>
      <c r="E661" s="1" t="s">
        <v>13</v>
      </c>
      <c r="F661" s="1">
        <v>0</v>
      </c>
      <c r="G661" s="1">
        <v>3</v>
      </c>
      <c r="H661" s="1">
        <v>11</v>
      </c>
      <c r="I661" s="1">
        <v>12</v>
      </c>
      <c r="K661" s="1">
        <v>10</v>
      </c>
    </row>
    <row r="662" spans="1:11" ht="15" customHeight="1" x14ac:dyDescent="0.2">
      <c r="A662" s="5">
        <v>42642</v>
      </c>
      <c r="B662" s="5">
        <v>42613</v>
      </c>
      <c r="C662" s="1" t="s">
        <v>38</v>
      </c>
      <c r="D662" s="1" t="s">
        <v>16</v>
      </c>
      <c r="E662" s="1" t="s">
        <v>10</v>
      </c>
      <c r="F662" s="1">
        <v>0</v>
      </c>
      <c r="G662" s="1">
        <v>17</v>
      </c>
      <c r="H662" s="1">
        <v>50</v>
      </c>
      <c r="I662" s="1">
        <v>55</v>
      </c>
      <c r="K662" s="1">
        <v>47</v>
      </c>
    </row>
    <row r="663" spans="1:11" ht="15" customHeight="1" x14ac:dyDescent="0.2">
      <c r="A663" s="5">
        <v>42642</v>
      </c>
      <c r="B663" s="5">
        <v>42613</v>
      </c>
      <c r="C663" s="1" t="s">
        <v>38</v>
      </c>
      <c r="D663" s="1" t="s">
        <v>16</v>
      </c>
      <c r="E663" s="1" t="s">
        <v>11</v>
      </c>
      <c r="F663" s="1">
        <v>0</v>
      </c>
      <c r="G663" s="1">
        <v>16</v>
      </c>
      <c r="H663" s="1">
        <v>55</v>
      </c>
      <c r="I663" s="1">
        <v>68</v>
      </c>
      <c r="K663" s="1">
        <v>112</v>
      </c>
    </row>
    <row r="664" spans="1:11" ht="15" customHeight="1" x14ac:dyDescent="0.2">
      <c r="A664" s="5">
        <v>42642</v>
      </c>
      <c r="B664" s="5">
        <v>42613</v>
      </c>
      <c r="C664" s="1" t="s">
        <v>38</v>
      </c>
      <c r="D664" s="1" t="s">
        <v>16</v>
      </c>
      <c r="E664" s="1" t="s">
        <v>12</v>
      </c>
      <c r="F664" s="1">
        <v>1</v>
      </c>
      <c r="G664" s="1">
        <v>283</v>
      </c>
      <c r="H664" s="1">
        <v>701</v>
      </c>
      <c r="I664" s="1">
        <v>819</v>
      </c>
      <c r="K664" s="1">
        <v>823</v>
      </c>
    </row>
    <row r="665" spans="1:11" ht="15" customHeight="1" x14ac:dyDescent="0.2">
      <c r="A665" s="5">
        <v>42642</v>
      </c>
      <c r="B665" s="5">
        <v>42613</v>
      </c>
      <c r="C665" s="1" t="s">
        <v>38</v>
      </c>
      <c r="D665" s="1" t="s">
        <v>16</v>
      </c>
      <c r="E665" s="1" t="s">
        <v>13</v>
      </c>
      <c r="F665" s="1">
        <v>0</v>
      </c>
      <c r="G665" s="1">
        <v>1</v>
      </c>
      <c r="H665" s="1">
        <v>10</v>
      </c>
      <c r="I665" s="1">
        <v>13</v>
      </c>
      <c r="K665" s="1">
        <v>14</v>
      </c>
    </row>
    <row r="666" spans="1:11" ht="15" customHeight="1" x14ac:dyDescent="0.2">
      <c r="A666" s="5">
        <v>42642</v>
      </c>
      <c r="B666" s="5">
        <v>42613</v>
      </c>
      <c r="C666" s="1" t="s">
        <v>38</v>
      </c>
      <c r="D666" s="1" t="s">
        <v>17</v>
      </c>
      <c r="E666" s="1" t="s">
        <v>10</v>
      </c>
      <c r="F666" s="1">
        <v>0</v>
      </c>
      <c r="G666" s="1">
        <v>8</v>
      </c>
      <c r="H666" s="1">
        <v>18</v>
      </c>
      <c r="I666" s="1">
        <v>19</v>
      </c>
      <c r="K666" s="1">
        <v>36</v>
      </c>
    </row>
    <row r="667" spans="1:11" ht="15" customHeight="1" x14ac:dyDescent="0.2">
      <c r="A667" s="5">
        <v>42642</v>
      </c>
      <c r="B667" s="5">
        <v>42613</v>
      </c>
      <c r="C667" s="1" t="s">
        <v>38</v>
      </c>
      <c r="D667" s="1" t="s">
        <v>17</v>
      </c>
      <c r="E667" s="1" t="s">
        <v>11</v>
      </c>
      <c r="F667" s="1">
        <v>0</v>
      </c>
      <c r="G667" s="1">
        <v>30</v>
      </c>
      <c r="H667" s="1">
        <v>79</v>
      </c>
      <c r="I667" s="1">
        <v>91</v>
      </c>
      <c r="K667" s="1">
        <v>118</v>
      </c>
    </row>
    <row r="668" spans="1:11" ht="15" customHeight="1" x14ac:dyDescent="0.2">
      <c r="A668" s="5">
        <v>42642</v>
      </c>
      <c r="B668" s="5">
        <v>42613</v>
      </c>
      <c r="C668" s="1" t="s">
        <v>38</v>
      </c>
      <c r="D668" s="1" t="s">
        <v>17</v>
      </c>
      <c r="E668" s="1" t="s">
        <v>12</v>
      </c>
      <c r="F668" s="1">
        <v>0</v>
      </c>
      <c r="G668" s="1">
        <v>294</v>
      </c>
      <c r="H668" s="1">
        <v>764</v>
      </c>
      <c r="I668" s="1">
        <v>899</v>
      </c>
      <c r="K668" s="1">
        <v>933</v>
      </c>
    </row>
    <row r="669" spans="1:11" ht="15" customHeight="1" x14ac:dyDescent="0.2">
      <c r="A669" s="5">
        <v>42642</v>
      </c>
      <c r="B669" s="5">
        <v>42613</v>
      </c>
      <c r="C669" s="1" t="s">
        <v>38</v>
      </c>
      <c r="D669" s="1" t="s">
        <v>17</v>
      </c>
      <c r="E669" s="1" t="s">
        <v>13</v>
      </c>
      <c r="F669" s="1">
        <v>0</v>
      </c>
      <c r="G669" s="1">
        <v>2</v>
      </c>
      <c r="H669" s="1">
        <v>8</v>
      </c>
      <c r="I669" s="1">
        <v>11</v>
      </c>
      <c r="K669" s="1">
        <v>13</v>
      </c>
    </row>
    <row r="670" spans="1:11" ht="15" customHeight="1" x14ac:dyDescent="0.2">
      <c r="A670" s="5">
        <v>42642</v>
      </c>
      <c r="B670" s="5">
        <v>42613</v>
      </c>
      <c r="C670" s="1" t="s">
        <v>38</v>
      </c>
      <c r="D670" s="1" t="s">
        <v>18</v>
      </c>
      <c r="E670" s="1" t="s">
        <v>10</v>
      </c>
      <c r="F670" s="1">
        <v>0</v>
      </c>
      <c r="G670" s="1">
        <v>8</v>
      </c>
      <c r="H670" s="1">
        <v>17</v>
      </c>
      <c r="I670" s="1">
        <v>19</v>
      </c>
      <c r="K670" s="1">
        <v>26</v>
      </c>
    </row>
    <row r="671" spans="1:11" ht="15" customHeight="1" x14ac:dyDescent="0.2">
      <c r="A671" s="5">
        <v>42642</v>
      </c>
      <c r="B671" s="5">
        <v>42613</v>
      </c>
      <c r="C671" s="1" t="s">
        <v>38</v>
      </c>
      <c r="D671" s="1" t="s">
        <v>18</v>
      </c>
      <c r="E671" s="1" t="s">
        <v>11</v>
      </c>
      <c r="F671" s="1">
        <v>0</v>
      </c>
      <c r="G671" s="1">
        <v>43</v>
      </c>
      <c r="H671" s="1">
        <v>102</v>
      </c>
      <c r="I671" s="1">
        <v>121</v>
      </c>
      <c r="K671" s="1">
        <v>127</v>
      </c>
    </row>
    <row r="672" spans="1:11" ht="15" customHeight="1" x14ac:dyDescent="0.2">
      <c r="A672" s="5">
        <v>42642</v>
      </c>
      <c r="B672" s="5">
        <v>42613</v>
      </c>
      <c r="C672" s="1" t="s">
        <v>38</v>
      </c>
      <c r="D672" s="1" t="s">
        <v>18</v>
      </c>
      <c r="E672" s="1" t="s">
        <v>12</v>
      </c>
      <c r="F672" s="1">
        <v>0</v>
      </c>
      <c r="G672" s="1">
        <v>298</v>
      </c>
      <c r="H672" s="1">
        <v>774</v>
      </c>
      <c r="I672" s="1">
        <v>919</v>
      </c>
      <c r="K672" s="1">
        <v>967</v>
      </c>
    </row>
    <row r="673" spans="1:11" ht="15" customHeight="1" x14ac:dyDescent="0.2">
      <c r="A673" s="5">
        <v>42642</v>
      </c>
      <c r="B673" s="5">
        <v>42613</v>
      </c>
      <c r="C673" s="1" t="s">
        <v>38</v>
      </c>
      <c r="D673" s="1" t="s">
        <v>18</v>
      </c>
      <c r="E673" s="1" t="s">
        <v>13</v>
      </c>
      <c r="F673" s="1">
        <v>0</v>
      </c>
      <c r="G673" s="1">
        <v>0</v>
      </c>
      <c r="H673" s="1">
        <v>2</v>
      </c>
      <c r="I673" s="1">
        <v>3</v>
      </c>
      <c r="K673" s="1">
        <v>9</v>
      </c>
    </row>
    <row r="674" spans="1:11" ht="15" customHeight="1" x14ac:dyDescent="0.2">
      <c r="A674" s="5">
        <v>42642</v>
      </c>
      <c r="B674" s="5">
        <v>42613</v>
      </c>
      <c r="C674" s="1" t="s">
        <v>38</v>
      </c>
      <c r="D674" s="1" t="s">
        <v>19</v>
      </c>
      <c r="E674" s="1" t="s">
        <v>10</v>
      </c>
      <c r="F674" s="1">
        <v>0</v>
      </c>
      <c r="G674" s="1">
        <v>8</v>
      </c>
      <c r="H674" s="1">
        <v>16</v>
      </c>
      <c r="I674" s="1">
        <v>16</v>
      </c>
      <c r="K674" s="1">
        <v>25</v>
      </c>
    </row>
    <row r="675" spans="1:11" ht="15" customHeight="1" x14ac:dyDescent="0.2">
      <c r="A675" s="5">
        <v>42642</v>
      </c>
      <c r="B675" s="5">
        <v>42613</v>
      </c>
      <c r="C675" s="1" t="s">
        <v>38</v>
      </c>
      <c r="D675" s="1" t="s">
        <v>19</v>
      </c>
      <c r="E675" s="1" t="s">
        <v>11</v>
      </c>
      <c r="F675" s="1">
        <v>0</v>
      </c>
      <c r="G675" s="1">
        <v>30</v>
      </c>
      <c r="H675" s="1">
        <v>64</v>
      </c>
      <c r="I675" s="1">
        <v>82</v>
      </c>
      <c r="K675" s="1">
        <v>86</v>
      </c>
    </row>
    <row r="676" spans="1:11" ht="15" customHeight="1" x14ac:dyDescent="0.2">
      <c r="A676" s="5">
        <v>42642</v>
      </c>
      <c r="B676" s="5">
        <v>42613</v>
      </c>
      <c r="C676" s="1" t="s">
        <v>38</v>
      </c>
      <c r="D676" s="1" t="s">
        <v>19</v>
      </c>
      <c r="E676" s="1" t="s">
        <v>12</v>
      </c>
      <c r="F676" s="1">
        <v>0</v>
      </c>
      <c r="G676" s="1">
        <v>293</v>
      </c>
      <c r="H676" s="1">
        <v>779</v>
      </c>
      <c r="I676" s="1">
        <v>886</v>
      </c>
      <c r="K676" s="1">
        <v>958</v>
      </c>
    </row>
    <row r="677" spans="1:11" ht="15" customHeight="1" x14ac:dyDescent="0.2">
      <c r="A677" s="5">
        <v>42642</v>
      </c>
      <c r="B677" s="5">
        <v>42613</v>
      </c>
      <c r="C677" s="1" t="s">
        <v>38</v>
      </c>
      <c r="D677" s="1" t="s">
        <v>19</v>
      </c>
      <c r="E677" s="1" t="s">
        <v>13</v>
      </c>
      <c r="F677" s="1">
        <v>0</v>
      </c>
      <c r="G677" s="1">
        <v>0</v>
      </c>
      <c r="H677" s="1">
        <v>2</v>
      </c>
      <c r="I677" s="1">
        <v>2</v>
      </c>
      <c r="K677" s="1">
        <v>4</v>
      </c>
    </row>
    <row r="678" spans="1:11" ht="15" customHeight="1" x14ac:dyDescent="0.2">
      <c r="A678" s="5">
        <v>42642</v>
      </c>
      <c r="B678" s="5">
        <v>42613</v>
      </c>
      <c r="C678" s="1" t="s">
        <v>38</v>
      </c>
      <c r="D678" s="1" t="s">
        <v>20</v>
      </c>
      <c r="E678" s="1" t="s">
        <v>10</v>
      </c>
      <c r="F678" s="1">
        <v>0</v>
      </c>
      <c r="G678" s="1">
        <v>1</v>
      </c>
      <c r="H678" s="1">
        <v>5</v>
      </c>
      <c r="I678" s="1">
        <v>6</v>
      </c>
      <c r="K678" s="1">
        <v>15</v>
      </c>
    </row>
    <row r="679" spans="1:11" ht="15" customHeight="1" x14ac:dyDescent="0.2">
      <c r="A679" s="5">
        <v>42642</v>
      </c>
      <c r="B679" s="5">
        <v>42613</v>
      </c>
      <c r="C679" s="1" t="s">
        <v>38</v>
      </c>
      <c r="D679" s="1" t="s">
        <v>20</v>
      </c>
      <c r="E679" s="1" t="s">
        <v>11</v>
      </c>
      <c r="F679" s="1">
        <v>0</v>
      </c>
      <c r="G679" s="1">
        <v>17</v>
      </c>
      <c r="H679" s="1">
        <v>42</v>
      </c>
      <c r="I679" s="1">
        <v>51</v>
      </c>
      <c r="K679" s="1">
        <v>54</v>
      </c>
    </row>
    <row r="680" spans="1:11" ht="15" customHeight="1" x14ac:dyDescent="0.2">
      <c r="A680" s="5">
        <v>42642</v>
      </c>
      <c r="B680" s="5">
        <v>42613</v>
      </c>
      <c r="C680" s="1" t="s">
        <v>38</v>
      </c>
      <c r="D680" s="1" t="s">
        <v>20</v>
      </c>
      <c r="E680" s="1" t="s">
        <v>12</v>
      </c>
      <c r="F680" s="1">
        <v>0</v>
      </c>
      <c r="G680" s="1">
        <v>225</v>
      </c>
      <c r="H680" s="1">
        <v>603</v>
      </c>
      <c r="I680" s="1">
        <v>681</v>
      </c>
      <c r="K680" s="1">
        <v>746</v>
      </c>
    </row>
    <row r="681" spans="1:11" ht="15" customHeight="1" x14ac:dyDescent="0.2">
      <c r="A681" s="5">
        <v>42642</v>
      </c>
      <c r="B681" s="5">
        <v>42613</v>
      </c>
      <c r="C681" s="1" t="s">
        <v>38</v>
      </c>
      <c r="D681" s="1" t="s">
        <v>20</v>
      </c>
      <c r="E681" s="1" t="s">
        <v>13</v>
      </c>
      <c r="F681" s="1">
        <v>0</v>
      </c>
      <c r="G681" s="1">
        <v>1</v>
      </c>
      <c r="H681" s="1">
        <v>2</v>
      </c>
      <c r="I681" s="1">
        <v>2</v>
      </c>
      <c r="K681" s="1">
        <v>4</v>
      </c>
    </row>
    <row r="682" spans="1:11" ht="15" customHeight="1" x14ac:dyDescent="0.2">
      <c r="A682" s="5">
        <v>42642</v>
      </c>
      <c r="B682" s="5">
        <v>42613</v>
      </c>
      <c r="C682" s="1" t="s">
        <v>38</v>
      </c>
      <c r="D682" s="1" t="s">
        <v>21</v>
      </c>
      <c r="E682" s="1" t="s">
        <v>10</v>
      </c>
      <c r="F682" s="1">
        <v>0</v>
      </c>
      <c r="G682" s="1">
        <v>3</v>
      </c>
      <c r="H682" s="1">
        <v>3</v>
      </c>
      <c r="I682" s="1">
        <v>4</v>
      </c>
      <c r="K682" s="1">
        <v>11</v>
      </c>
    </row>
    <row r="683" spans="1:11" ht="15" customHeight="1" x14ac:dyDescent="0.2">
      <c r="A683" s="5">
        <v>42642</v>
      </c>
      <c r="B683" s="5">
        <v>42613</v>
      </c>
      <c r="C683" s="1" t="s">
        <v>38</v>
      </c>
      <c r="D683" s="1" t="s">
        <v>21</v>
      </c>
      <c r="E683" s="1" t="s">
        <v>11</v>
      </c>
      <c r="F683" s="1">
        <v>0</v>
      </c>
      <c r="G683" s="1">
        <v>10</v>
      </c>
      <c r="H683" s="1">
        <v>30</v>
      </c>
      <c r="I683" s="1">
        <v>32</v>
      </c>
      <c r="K683" s="1">
        <v>41</v>
      </c>
    </row>
    <row r="684" spans="1:11" ht="15" customHeight="1" x14ac:dyDescent="0.2">
      <c r="A684" s="5">
        <v>42642</v>
      </c>
      <c r="B684" s="5">
        <v>42613</v>
      </c>
      <c r="C684" s="1" t="s">
        <v>38</v>
      </c>
      <c r="D684" s="1" t="s">
        <v>21</v>
      </c>
      <c r="E684" s="1" t="s">
        <v>12</v>
      </c>
      <c r="F684" s="1">
        <v>0</v>
      </c>
      <c r="G684" s="1">
        <v>156</v>
      </c>
      <c r="H684" s="1">
        <v>442</v>
      </c>
      <c r="I684" s="1">
        <v>497</v>
      </c>
      <c r="K684" s="1">
        <v>600</v>
      </c>
    </row>
    <row r="685" spans="1:11" ht="15" customHeight="1" x14ac:dyDescent="0.2">
      <c r="A685" s="5">
        <v>42642</v>
      </c>
      <c r="B685" s="5">
        <v>42613</v>
      </c>
      <c r="C685" s="1" t="s">
        <v>38</v>
      </c>
      <c r="D685" s="1" t="s">
        <v>21</v>
      </c>
      <c r="E685" s="1" t="s">
        <v>13</v>
      </c>
      <c r="F685" s="1">
        <v>0</v>
      </c>
      <c r="G685" s="1">
        <v>1</v>
      </c>
      <c r="H685" s="1">
        <v>1</v>
      </c>
      <c r="I685" s="1">
        <v>3</v>
      </c>
      <c r="K685" s="1">
        <v>4</v>
      </c>
    </row>
    <row r="686" spans="1:11" ht="15" customHeight="1" x14ac:dyDescent="0.2">
      <c r="A686" s="5">
        <v>42642</v>
      </c>
      <c r="B686" s="5">
        <v>42613</v>
      </c>
      <c r="C686" s="1" t="s">
        <v>39</v>
      </c>
      <c r="D686" s="1" t="s">
        <v>9</v>
      </c>
      <c r="E686" s="1" t="s">
        <v>10</v>
      </c>
      <c r="F686" s="1">
        <v>5</v>
      </c>
      <c r="G686" s="1">
        <v>24</v>
      </c>
      <c r="H686" s="1">
        <v>45</v>
      </c>
      <c r="I686" s="1">
        <v>53</v>
      </c>
      <c r="K686" s="1">
        <v>102</v>
      </c>
    </row>
    <row r="687" spans="1:11" ht="15" customHeight="1" x14ac:dyDescent="0.2">
      <c r="A687" s="5">
        <v>42642</v>
      </c>
      <c r="B687" s="5">
        <v>42613</v>
      </c>
      <c r="C687" s="1" t="s">
        <v>39</v>
      </c>
      <c r="D687" s="1" t="s">
        <v>9</v>
      </c>
      <c r="E687" s="1" t="s">
        <v>11</v>
      </c>
      <c r="F687" s="1">
        <v>0</v>
      </c>
      <c r="G687" s="1">
        <v>152</v>
      </c>
      <c r="H687" s="1">
        <v>404</v>
      </c>
      <c r="I687" s="1">
        <v>502</v>
      </c>
      <c r="K687" s="1">
        <v>558</v>
      </c>
    </row>
    <row r="688" spans="1:11" ht="15" customHeight="1" x14ac:dyDescent="0.2">
      <c r="A688" s="5">
        <v>42642</v>
      </c>
      <c r="B688" s="5">
        <v>42613</v>
      </c>
      <c r="C688" s="1" t="s">
        <v>39</v>
      </c>
      <c r="D688" s="1" t="s">
        <v>9</v>
      </c>
      <c r="E688" s="1" t="s">
        <v>12</v>
      </c>
      <c r="F688" s="1">
        <v>2</v>
      </c>
      <c r="G688" s="1">
        <v>400</v>
      </c>
      <c r="H688" s="1">
        <v>881</v>
      </c>
      <c r="I688" s="1">
        <v>1030</v>
      </c>
      <c r="K688" s="1">
        <v>1083</v>
      </c>
    </row>
    <row r="689" spans="1:11" ht="15" customHeight="1" x14ac:dyDescent="0.2">
      <c r="A689" s="5">
        <v>42642</v>
      </c>
      <c r="B689" s="5">
        <v>42613</v>
      </c>
      <c r="C689" s="1" t="s">
        <v>39</v>
      </c>
      <c r="D689" s="1" t="s">
        <v>9</v>
      </c>
      <c r="E689" s="1" t="s">
        <v>13</v>
      </c>
      <c r="F689" s="1">
        <v>0</v>
      </c>
      <c r="G689" s="1">
        <v>13</v>
      </c>
      <c r="H689" s="1">
        <v>30</v>
      </c>
      <c r="I689" s="1">
        <v>43</v>
      </c>
      <c r="K689" s="1">
        <v>54</v>
      </c>
    </row>
    <row r="690" spans="1:11" ht="15" customHeight="1" x14ac:dyDescent="0.2">
      <c r="A690" s="5">
        <v>42642</v>
      </c>
      <c r="B690" s="5">
        <v>42613</v>
      </c>
      <c r="C690" s="1" t="s">
        <v>39</v>
      </c>
      <c r="D690" s="1" t="s">
        <v>14</v>
      </c>
      <c r="E690" s="1" t="s">
        <v>10</v>
      </c>
      <c r="F690" s="1">
        <v>1</v>
      </c>
      <c r="G690" s="1">
        <v>30</v>
      </c>
      <c r="H690" s="1">
        <v>69</v>
      </c>
      <c r="I690" s="1">
        <v>79</v>
      </c>
      <c r="K690" s="1">
        <v>84</v>
      </c>
    </row>
    <row r="691" spans="1:11" ht="15" customHeight="1" x14ac:dyDescent="0.2">
      <c r="A691" s="5">
        <v>42642</v>
      </c>
      <c r="B691" s="5">
        <v>42613</v>
      </c>
      <c r="C691" s="1" t="s">
        <v>39</v>
      </c>
      <c r="D691" s="1" t="s">
        <v>14</v>
      </c>
      <c r="E691" s="1" t="s">
        <v>11</v>
      </c>
      <c r="F691" s="1">
        <v>0</v>
      </c>
      <c r="G691" s="1">
        <v>147</v>
      </c>
      <c r="H691" s="1">
        <v>351</v>
      </c>
      <c r="I691" s="1">
        <v>439</v>
      </c>
      <c r="K691" s="1">
        <v>493</v>
      </c>
    </row>
    <row r="692" spans="1:11" ht="15" customHeight="1" x14ac:dyDescent="0.2">
      <c r="A692" s="5">
        <v>42642</v>
      </c>
      <c r="B692" s="5">
        <v>42613</v>
      </c>
      <c r="C692" s="1" t="s">
        <v>39</v>
      </c>
      <c r="D692" s="1" t="s">
        <v>14</v>
      </c>
      <c r="E692" s="1" t="s">
        <v>12</v>
      </c>
      <c r="F692" s="1">
        <v>3</v>
      </c>
      <c r="G692" s="1">
        <v>344</v>
      </c>
      <c r="H692" s="1">
        <v>829</v>
      </c>
      <c r="I692" s="1">
        <v>981</v>
      </c>
      <c r="K692" s="1">
        <v>967</v>
      </c>
    </row>
    <row r="693" spans="1:11" ht="15" customHeight="1" x14ac:dyDescent="0.2">
      <c r="A693" s="5">
        <v>42642</v>
      </c>
      <c r="B693" s="5">
        <v>42613</v>
      </c>
      <c r="C693" s="1" t="s">
        <v>39</v>
      </c>
      <c r="D693" s="1" t="s">
        <v>14</v>
      </c>
      <c r="E693" s="1" t="s">
        <v>13</v>
      </c>
      <c r="F693" s="1">
        <v>1</v>
      </c>
      <c r="G693" s="1">
        <v>14</v>
      </c>
      <c r="H693" s="1">
        <v>35</v>
      </c>
      <c r="I693" s="1">
        <v>46</v>
      </c>
      <c r="K693" s="1">
        <v>49</v>
      </c>
    </row>
    <row r="694" spans="1:11" ht="15" customHeight="1" x14ac:dyDescent="0.2">
      <c r="A694" s="5">
        <v>42642</v>
      </c>
      <c r="B694" s="5">
        <v>42613</v>
      </c>
      <c r="C694" s="1" t="s">
        <v>39</v>
      </c>
      <c r="D694" s="1" t="s">
        <v>15</v>
      </c>
      <c r="E694" s="1" t="s">
        <v>10</v>
      </c>
      <c r="F694" s="1">
        <v>2</v>
      </c>
      <c r="G694" s="1">
        <v>26</v>
      </c>
      <c r="H694" s="1">
        <v>48</v>
      </c>
      <c r="I694" s="1">
        <v>53</v>
      </c>
      <c r="K694" s="1">
        <v>54</v>
      </c>
    </row>
    <row r="695" spans="1:11" ht="15" customHeight="1" x14ac:dyDescent="0.2">
      <c r="A695" s="5">
        <v>42642</v>
      </c>
      <c r="B695" s="5">
        <v>42613</v>
      </c>
      <c r="C695" s="1" t="s">
        <v>39</v>
      </c>
      <c r="D695" s="1" t="s">
        <v>15</v>
      </c>
      <c r="E695" s="1" t="s">
        <v>11</v>
      </c>
      <c r="F695" s="1">
        <v>0</v>
      </c>
      <c r="G695" s="1">
        <v>128</v>
      </c>
      <c r="H695" s="1">
        <v>280</v>
      </c>
      <c r="I695" s="1">
        <v>362</v>
      </c>
      <c r="K695" s="1">
        <v>427</v>
      </c>
    </row>
    <row r="696" spans="1:11" ht="15" customHeight="1" x14ac:dyDescent="0.2">
      <c r="A696" s="5">
        <v>42642</v>
      </c>
      <c r="B696" s="5">
        <v>42613</v>
      </c>
      <c r="C696" s="1" t="s">
        <v>39</v>
      </c>
      <c r="D696" s="1" t="s">
        <v>15</v>
      </c>
      <c r="E696" s="1" t="s">
        <v>12</v>
      </c>
      <c r="F696" s="1">
        <v>0</v>
      </c>
      <c r="G696" s="1">
        <v>309</v>
      </c>
      <c r="H696" s="1">
        <v>816</v>
      </c>
      <c r="I696" s="1">
        <v>955</v>
      </c>
      <c r="K696" s="1">
        <v>951</v>
      </c>
    </row>
    <row r="697" spans="1:11" ht="15" customHeight="1" x14ac:dyDescent="0.2">
      <c r="A697" s="5">
        <v>42642</v>
      </c>
      <c r="B697" s="5">
        <v>42613</v>
      </c>
      <c r="C697" s="1" t="s">
        <v>39</v>
      </c>
      <c r="D697" s="1" t="s">
        <v>15</v>
      </c>
      <c r="E697" s="1" t="s">
        <v>13</v>
      </c>
      <c r="F697" s="1">
        <v>1</v>
      </c>
      <c r="G697" s="1">
        <v>10</v>
      </c>
      <c r="H697" s="1">
        <v>26</v>
      </c>
      <c r="I697" s="1">
        <v>38</v>
      </c>
      <c r="K697" s="1">
        <v>52</v>
      </c>
    </row>
    <row r="698" spans="1:11" ht="15" customHeight="1" x14ac:dyDescent="0.2">
      <c r="A698" s="5">
        <v>42642</v>
      </c>
      <c r="B698" s="5">
        <v>42613</v>
      </c>
      <c r="C698" s="1" t="s">
        <v>39</v>
      </c>
      <c r="D698" s="1" t="s">
        <v>16</v>
      </c>
      <c r="E698" s="1" t="s">
        <v>10</v>
      </c>
      <c r="F698" s="1">
        <v>0</v>
      </c>
      <c r="G698" s="1">
        <v>18</v>
      </c>
      <c r="H698" s="1">
        <v>52</v>
      </c>
      <c r="I698" s="1">
        <v>58</v>
      </c>
      <c r="K698" s="1">
        <v>68</v>
      </c>
    </row>
    <row r="699" spans="1:11" ht="15" customHeight="1" x14ac:dyDescent="0.2">
      <c r="A699" s="5">
        <v>42642</v>
      </c>
      <c r="B699" s="5">
        <v>42613</v>
      </c>
      <c r="C699" s="1" t="s">
        <v>39</v>
      </c>
      <c r="D699" s="1" t="s">
        <v>16</v>
      </c>
      <c r="E699" s="1" t="s">
        <v>11</v>
      </c>
      <c r="F699" s="1">
        <v>0</v>
      </c>
      <c r="G699" s="1">
        <v>128</v>
      </c>
      <c r="H699" s="1">
        <v>310</v>
      </c>
      <c r="I699" s="1">
        <v>384</v>
      </c>
      <c r="K699" s="1">
        <v>471</v>
      </c>
    </row>
    <row r="700" spans="1:11" ht="15" customHeight="1" x14ac:dyDescent="0.2">
      <c r="A700" s="5">
        <v>42642</v>
      </c>
      <c r="B700" s="5">
        <v>42613</v>
      </c>
      <c r="C700" s="1" t="s">
        <v>39</v>
      </c>
      <c r="D700" s="1" t="s">
        <v>16</v>
      </c>
      <c r="E700" s="1" t="s">
        <v>12</v>
      </c>
      <c r="F700" s="1">
        <v>0</v>
      </c>
      <c r="G700" s="1">
        <v>412</v>
      </c>
      <c r="H700" s="1">
        <v>990</v>
      </c>
      <c r="I700" s="1">
        <v>1179</v>
      </c>
      <c r="K700" s="1">
        <v>1117</v>
      </c>
    </row>
    <row r="701" spans="1:11" ht="15" customHeight="1" x14ac:dyDescent="0.2">
      <c r="A701" s="5">
        <v>42642</v>
      </c>
      <c r="B701" s="5">
        <v>42613</v>
      </c>
      <c r="C701" s="1" t="s">
        <v>39</v>
      </c>
      <c r="D701" s="1" t="s">
        <v>16</v>
      </c>
      <c r="E701" s="1" t="s">
        <v>13</v>
      </c>
      <c r="F701" s="1">
        <v>1</v>
      </c>
      <c r="G701" s="1">
        <v>9</v>
      </c>
      <c r="H701" s="1">
        <v>18</v>
      </c>
      <c r="I701" s="1">
        <v>24</v>
      </c>
      <c r="K701" s="1">
        <v>30</v>
      </c>
    </row>
    <row r="702" spans="1:11" ht="15" customHeight="1" x14ac:dyDescent="0.2">
      <c r="A702" s="5">
        <v>42642</v>
      </c>
      <c r="B702" s="5">
        <v>42613</v>
      </c>
      <c r="C702" s="1" t="s">
        <v>39</v>
      </c>
      <c r="D702" s="1" t="s">
        <v>17</v>
      </c>
      <c r="E702" s="1" t="s">
        <v>10</v>
      </c>
      <c r="F702" s="1">
        <v>2</v>
      </c>
      <c r="G702" s="1">
        <v>22</v>
      </c>
      <c r="H702" s="1">
        <v>45</v>
      </c>
      <c r="I702" s="1">
        <v>51</v>
      </c>
      <c r="K702" s="1">
        <v>55</v>
      </c>
    </row>
    <row r="703" spans="1:11" ht="15" customHeight="1" x14ac:dyDescent="0.2">
      <c r="A703" s="5">
        <v>42642</v>
      </c>
      <c r="B703" s="5">
        <v>42613</v>
      </c>
      <c r="C703" s="1" t="s">
        <v>39</v>
      </c>
      <c r="D703" s="1" t="s">
        <v>17</v>
      </c>
      <c r="E703" s="1" t="s">
        <v>11</v>
      </c>
      <c r="F703" s="1">
        <v>0</v>
      </c>
      <c r="G703" s="1">
        <v>140</v>
      </c>
      <c r="H703" s="1">
        <v>322</v>
      </c>
      <c r="I703" s="1">
        <v>397</v>
      </c>
      <c r="K703" s="1">
        <v>430</v>
      </c>
    </row>
    <row r="704" spans="1:11" ht="15" customHeight="1" x14ac:dyDescent="0.2">
      <c r="A704" s="5">
        <v>42642</v>
      </c>
      <c r="B704" s="5">
        <v>42613</v>
      </c>
      <c r="C704" s="1" t="s">
        <v>39</v>
      </c>
      <c r="D704" s="1" t="s">
        <v>17</v>
      </c>
      <c r="E704" s="1" t="s">
        <v>12</v>
      </c>
      <c r="F704" s="1">
        <v>1</v>
      </c>
      <c r="G704" s="1">
        <v>427</v>
      </c>
      <c r="H704" s="1">
        <v>1127</v>
      </c>
      <c r="I704" s="1">
        <v>1319</v>
      </c>
      <c r="K704" s="1">
        <v>1361</v>
      </c>
    </row>
    <row r="705" spans="1:11" ht="15" customHeight="1" x14ac:dyDescent="0.2">
      <c r="A705" s="5">
        <v>42642</v>
      </c>
      <c r="B705" s="5">
        <v>42613</v>
      </c>
      <c r="C705" s="1" t="s">
        <v>39</v>
      </c>
      <c r="D705" s="1" t="s">
        <v>17</v>
      </c>
      <c r="E705" s="1" t="s">
        <v>13</v>
      </c>
      <c r="F705" s="1">
        <v>1</v>
      </c>
      <c r="G705" s="1">
        <v>9</v>
      </c>
      <c r="H705" s="1">
        <v>25</v>
      </c>
      <c r="I705" s="1">
        <v>38</v>
      </c>
      <c r="K705" s="1">
        <v>35</v>
      </c>
    </row>
    <row r="706" spans="1:11" ht="15" customHeight="1" x14ac:dyDescent="0.2">
      <c r="A706" s="5">
        <v>42642</v>
      </c>
      <c r="B706" s="5">
        <v>42613</v>
      </c>
      <c r="C706" s="1" t="s">
        <v>39</v>
      </c>
      <c r="D706" s="1" t="s">
        <v>18</v>
      </c>
      <c r="E706" s="1" t="s">
        <v>10</v>
      </c>
      <c r="F706" s="1">
        <v>0</v>
      </c>
      <c r="G706" s="1">
        <v>14</v>
      </c>
      <c r="H706" s="1">
        <v>45</v>
      </c>
      <c r="I706" s="1">
        <v>57</v>
      </c>
      <c r="K706" s="1">
        <v>65</v>
      </c>
    </row>
    <row r="707" spans="1:11" ht="15" customHeight="1" x14ac:dyDescent="0.2">
      <c r="A707" s="5">
        <v>42642</v>
      </c>
      <c r="B707" s="5">
        <v>42613</v>
      </c>
      <c r="C707" s="1" t="s">
        <v>39</v>
      </c>
      <c r="D707" s="1" t="s">
        <v>18</v>
      </c>
      <c r="E707" s="1" t="s">
        <v>11</v>
      </c>
      <c r="F707" s="1">
        <v>0</v>
      </c>
      <c r="G707" s="1">
        <v>117</v>
      </c>
      <c r="H707" s="1">
        <v>300</v>
      </c>
      <c r="I707" s="1">
        <v>371</v>
      </c>
      <c r="K707" s="1">
        <v>449</v>
      </c>
    </row>
    <row r="708" spans="1:11" ht="15" customHeight="1" x14ac:dyDescent="0.2">
      <c r="A708" s="5">
        <v>42642</v>
      </c>
      <c r="B708" s="5">
        <v>42613</v>
      </c>
      <c r="C708" s="1" t="s">
        <v>39</v>
      </c>
      <c r="D708" s="1" t="s">
        <v>18</v>
      </c>
      <c r="E708" s="1" t="s">
        <v>12</v>
      </c>
      <c r="F708" s="1">
        <v>0</v>
      </c>
      <c r="G708" s="1">
        <v>489</v>
      </c>
      <c r="H708" s="1">
        <v>1197</v>
      </c>
      <c r="I708" s="1">
        <v>1383</v>
      </c>
      <c r="K708" s="1">
        <v>1428</v>
      </c>
    </row>
    <row r="709" spans="1:11" ht="15" customHeight="1" x14ac:dyDescent="0.2">
      <c r="A709" s="5">
        <v>42642</v>
      </c>
      <c r="B709" s="5">
        <v>42613</v>
      </c>
      <c r="C709" s="1" t="s">
        <v>39</v>
      </c>
      <c r="D709" s="1" t="s">
        <v>18</v>
      </c>
      <c r="E709" s="1" t="s">
        <v>13</v>
      </c>
      <c r="F709" s="1">
        <v>0</v>
      </c>
      <c r="G709" s="1">
        <v>5</v>
      </c>
      <c r="H709" s="1">
        <v>19</v>
      </c>
      <c r="I709" s="1">
        <v>27</v>
      </c>
      <c r="K709" s="1">
        <v>31</v>
      </c>
    </row>
    <row r="710" spans="1:11" ht="15" customHeight="1" x14ac:dyDescent="0.2">
      <c r="A710" s="5">
        <v>42642</v>
      </c>
      <c r="B710" s="5">
        <v>42613</v>
      </c>
      <c r="C710" s="1" t="s">
        <v>39</v>
      </c>
      <c r="D710" s="1" t="s">
        <v>19</v>
      </c>
      <c r="E710" s="1" t="s">
        <v>10</v>
      </c>
      <c r="F710" s="1">
        <v>0</v>
      </c>
      <c r="G710" s="1">
        <v>14</v>
      </c>
      <c r="H710" s="1">
        <v>37</v>
      </c>
      <c r="I710" s="1">
        <v>42</v>
      </c>
      <c r="K710" s="1">
        <v>38</v>
      </c>
    </row>
    <row r="711" spans="1:11" ht="15" customHeight="1" x14ac:dyDescent="0.2">
      <c r="A711" s="5">
        <v>42642</v>
      </c>
      <c r="B711" s="5">
        <v>42613</v>
      </c>
      <c r="C711" s="1" t="s">
        <v>39</v>
      </c>
      <c r="D711" s="1" t="s">
        <v>19</v>
      </c>
      <c r="E711" s="1" t="s">
        <v>11</v>
      </c>
      <c r="F711" s="1">
        <v>0</v>
      </c>
      <c r="G711" s="1">
        <v>112</v>
      </c>
      <c r="H711" s="1">
        <v>274</v>
      </c>
      <c r="I711" s="1">
        <v>324</v>
      </c>
      <c r="K711" s="1">
        <v>348</v>
      </c>
    </row>
    <row r="712" spans="1:11" ht="15" customHeight="1" x14ac:dyDescent="0.2">
      <c r="A712" s="5">
        <v>42642</v>
      </c>
      <c r="B712" s="5">
        <v>42613</v>
      </c>
      <c r="C712" s="1" t="s">
        <v>39</v>
      </c>
      <c r="D712" s="1" t="s">
        <v>19</v>
      </c>
      <c r="E712" s="1" t="s">
        <v>12</v>
      </c>
      <c r="F712" s="1">
        <v>0</v>
      </c>
      <c r="G712" s="1">
        <v>442</v>
      </c>
      <c r="H712" s="1">
        <v>1148</v>
      </c>
      <c r="I712" s="1">
        <v>1353</v>
      </c>
      <c r="K712" s="1">
        <v>1458</v>
      </c>
    </row>
    <row r="713" spans="1:11" ht="15" customHeight="1" x14ac:dyDescent="0.2">
      <c r="A713" s="5">
        <v>42642</v>
      </c>
      <c r="B713" s="5">
        <v>42613</v>
      </c>
      <c r="C713" s="1" t="s">
        <v>39</v>
      </c>
      <c r="D713" s="1" t="s">
        <v>19</v>
      </c>
      <c r="E713" s="1" t="s">
        <v>13</v>
      </c>
      <c r="F713" s="1">
        <v>0</v>
      </c>
      <c r="G713" s="1">
        <v>8</v>
      </c>
      <c r="H713" s="1">
        <v>22</v>
      </c>
      <c r="I713" s="1">
        <v>28</v>
      </c>
      <c r="K713" s="1">
        <v>25</v>
      </c>
    </row>
    <row r="714" spans="1:11" ht="15" customHeight="1" x14ac:dyDescent="0.2">
      <c r="A714" s="5">
        <v>42642</v>
      </c>
      <c r="B714" s="5">
        <v>42613</v>
      </c>
      <c r="C714" s="1" t="s">
        <v>39</v>
      </c>
      <c r="D714" s="1" t="s">
        <v>20</v>
      </c>
      <c r="E714" s="1" t="s">
        <v>10</v>
      </c>
      <c r="F714" s="1">
        <v>0</v>
      </c>
      <c r="G714" s="1">
        <v>9</v>
      </c>
      <c r="H714" s="1">
        <v>24</v>
      </c>
      <c r="I714" s="1">
        <v>27</v>
      </c>
      <c r="K714" s="1">
        <v>38</v>
      </c>
    </row>
    <row r="715" spans="1:11" ht="15" customHeight="1" x14ac:dyDescent="0.2">
      <c r="A715" s="5">
        <v>42642</v>
      </c>
      <c r="B715" s="5">
        <v>42613</v>
      </c>
      <c r="C715" s="1" t="s">
        <v>39</v>
      </c>
      <c r="D715" s="1" t="s">
        <v>20</v>
      </c>
      <c r="E715" s="1" t="s">
        <v>11</v>
      </c>
      <c r="F715" s="1">
        <v>0</v>
      </c>
      <c r="G715" s="1">
        <v>62</v>
      </c>
      <c r="H715" s="1">
        <v>183</v>
      </c>
      <c r="I715" s="1">
        <v>224</v>
      </c>
      <c r="K715" s="1">
        <v>257</v>
      </c>
    </row>
    <row r="716" spans="1:11" ht="15" customHeight="1" x14ac:dyDescent="0.2">
      <c r="A716" s="5">
        <v>42642</v>
      </c>
      <c r="B716" s="5">
        <v>42613</v>
      </c>
      <c r="C716" s="1" t="s">
        <v>39</v>
      </c>
      <c r="D716" s="1" t="s">
        <v>20</v>
      </c>
      <c r="E716" s="1" t="s">
        <v>12</v>
      </c>
      <c r="F716" s="1">
        <v>0</v>
      </c>
      <c r="G716" s="1">
        <v>392</v>
      </c>
      <c r="H716" s="1">
        <v>978</v>
      </c>
      <c r="I716" s="1">
        <v>1128</v>
      </c>
      <c r="K716" s="1">
        <v>1262</v>
      </c>
    </row>
    <row r="717" spans="1:11" ht="15" customHeight="1" x14ac:dyDescent="0.2">
      <c r="A717" s="5">
        <v>42642</v>
      </c>
      <c r="B717" s="5">
        <v>42613</v>
      </c>
      <c r="C717" s="1" t="s">
        <v>39</v>
      </c>
      <c r="D717" s="1" t="s">
        <v>20</v>
      </c>
      <c r="E717" s="1" t="s">
        <v>13</v>
      </c>
      <c r="F717" s="1">
        <v>0</v>
      </c>
      <c r="G717" s="1">
        <v>4</v>
      </c>
      <c r="H717" s="1">
        <v>8</v>
      </c>
      <c r="I717" s="1">
        <v>11</v>
      </c>
      <c r="K717" s="1">
        <v>16</v>
      </c>
    </row>
    <row r="718" spans="1:11" ht="15" customHeight="1" x14ac:dyDescent="0.2">
      <c r="A718" s="5">
        <v>42642</v>
      </c>
      <c r="B718" s="5">
        <v>42613</v>
      </c>
      <c r="C718" s="1" t="s">
        <v>39</v>
      </c>
      <c r="D718" s="1" t="s">
        <v>21</v>
      </c>
      <c r="E718" s="1" t="s">
        <v>10</v>
      </c>
      <c r="F718" s="1">
        <v>0</v>
      </c>
      <c r="G718" s="1">
        <v>0</v>
      </c>
      <c r="H718" s="1">
        <v>9</v>
      </c>
      <c r="I718" s="1">
        <v>10</v>
      </c>
      <c r="K718" s="1">
        <v>25</v>
      </c>
    </row>
    <row r="719" spans="1:11" ht="15" customHeight="1" x14ac:dyDescent="0.2">
      <c r="A719" s="5">
        <v>42642</v>
      </c>
      <c r="B719" s="5">
        <v>42613</v>
      </c>
      <c r="C719" s="1" t="s">
        <v>39</v>
      </c>
      <c r="D719" s="1" t="s">
        <v>21</v>
      </c>
      <c r="E719" s="1" t="s">
        <v>11</v>
      </c>
      <c r="F719" s="1">
        <v>0</v>
      </c>
      <c r="G719" s="1">
        <v>42</v>
      </c>
      <c r="H719" s="1">
        <v>117</v>
      </c>
      <c r="I719" s="1">
        <v>154</v>
      </c>
      <c r="K719" s="1">
        <v>177</v>
      </c>
    </row>
    <row r="720" spans="1:11" ht="15" customHeight="1" x14ac:dyDescent="0.2">
      <c r="A720" s="5">
        <v>42642</v>
      </c>
      <c r="B720" s="5">
        <v>42613</v>
      </c>
      <c r="C720" s="1" t="s">
        <v>39</v>
      </c>
      <c r="D720" s="1" t="s">
        <v>21</v>
      </c>
      <c r="E720" s="1" t="s">
        <v>12</v>
      </c>
      <c r="F720" s="1">
        <v>0</v>
      </c>
      <c r="G720" s="1">
        <v>299</v>
      </c>
      <c r="H720" s="1">
        <v>821</v>
      </c>
      <c r="I720" s="1">
        <v>944</v>
      </c>
      <c r="K720" s="1">
        <v>1136</v>
      </c>
    </row>
    <row r="721" spans="1:11" ht="15" customHeight="1" x14ac:dyDescent="0.2">
      <c r="A721" s="5">
        <v>42642</v>
      </c>
      <c r="B721" s="5">
        <v>42613</v>
      </c>
      <c r="C721" s="1" t="s">
        <v>39</v>
      </c>
      <c r="D721" s="1" t="s">
        <v>21</v>
      </c>
      <c r="E721" s="1" t="s">
        <v>13</v>
      </c>
      <c r="F721" s="1">
        <v>0</v>
      </c>
      <c r="G721" s="1">
        <v>4</v>
      </c>
      <c r="H721" s="1">
        <v>9</v>
      </c>
      <c r="I721" s="1">
        <v>10</v>
      </c>
      <c r="K721" s="1">
        <v>14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9"/>
  <sheetViews>
    <sheetView workbookViewId="0"/>
  </sheetViews>
  <sheetFormatPr defaultColWidth="14.28515625" defaultRowHeight="15" customHeight="1" x14ac:dyDescent="0.2"/>
  <cols>
    <col min="1" max="16384" width="14.28515625" style="1"/>
  </cols>
  <sheetData>
    <row r="1" spans="1:1" ht="15" customHeight="1" x14ac:dyDescent="0.2">
      <c r="A1" s="2" t="s">
        <v>47</v>
      </c>
    </row>
    <row r="2" spans="1:1" ht="15" customHeight="1" x14ac:dyDescent="0.2">
      <c r="A2" s="34" t="str">
        <f>"Data extracted from MoH NCSP Datamart on " &amp; TEXT(data!A2, "d mmmm yyyy")</f>
        <v>Data extracted from MoH NCSP Datamart on 29 September 2016</v>
      </c>
    </row>
    <row r="3" spans="1:1" ht="15" customHeight="1" x14ac:dyDescent="0.2">
      <c r="A3" s="34" t="str">
        <f>"Data is from the time period " &amp; TEXT(DATE(YEAR(data!B2) - 5, MONTH(data!B2) + 1, 1), "mmmm yyyy") &amp; " to " &amp; TEXT(data!B2,"mmmm yyyy")</f>
        <v>Data is from the time period September 2011 to August 2016</v>
      </c>
    </row>
    <row r="4" spans="1:1" ht="15" customHeight="1" x14ac:dyDescent="0.2">
      <c r="A4" s="34" t="s">
        <v>104</v>
      </c>
    </row>
    <row r="5" spans="1:1" ht="15" customHeight="1" x14ac:dyDescent="0.2">
      <c r="A5" s="36" t="s">
        <v>96</v>
      </c>
    </row>
    <row r="6" spans="1:1" ht="15" customHeight="1" x14ac:dyDescent="0.2">
      <c r="A6" s="34" t="s">
        <v>48</v>
      </c>
    </row>
    <row r="7" spans="1:1" ht="15" customHeight="1" x14ac:dyDescent="0.2">
      <c r="A7" s="34" t="s">
        <v>49</v>
      </c>
    </row>
    <row r="8" spans="1:1" ht="15" customHeight="1" x14ac:dyDescent="0.2">
      <c r="A8" s="34" t="s">
        <v>98</v>
      </c>
    </row>
    <row r="9" spans="1:1" ht="15" customHeight="1" x14ac:dyDescent="0.2">
      <c r="A9" s="35"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vt:lpstr>
      <vt:lpstr>Ethnicity</vt:lpstr>
      <vt:lpstr>DHB</vt:lpstr>
      <vt:lpstr>Age Group</vt:lpstr>
      <vt:lpstr>Ethnicity &amp; DHB</vt:lpstr>
      <vt:lpstr>Ethnicity &amp; Age Group</vt:lpstr>
      <vt:lpstr>DHB &amp; Age Group</vt:lpstr>
      <vt:lpstr>data</vt:lpstr>
      <vt:lpstr>settings</vt:lpstr>
      <vt:lpstr>data!data___v1.00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2016-10-05T23:53:43Z</dcterms:modified>
</cp:coreProperties>
</file>